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5. LABORAL\EMAB\180625 PARQUEROS\"/>
    </mc:Choice>
  </mc:AlternateContent>
  <bookViews>
    <workbookView xWindow="0" yWindow="0" windowWidth="20490" windowHeight="7650"/>
  </bookViews>
  <sheets>
    <sheet name="Parques" sheetId="1" r:id="rId1"/>
  </sheets>
  <definedNames>
    <definedName name="_xlnm._FilterDatabase" localSheetId="0" hidden="1">Parques!$H$1:$H$25</definedName>
  </definedNames>
  <calcPr calcId="162913"/>
</workbook>
</file>

<file path=xl/calcChain.xml><?xml version="1.0" encoding="utf-8"?>
<calcChain xmlns="http://schemas.openxmlformats.org/spreadsheetml/2006/main">
  <c r="CV3" i="1" l="1"/>
  <c r="CU3" i="1"/>
  <c r="CM27" i="1"/>
  <c r="CM18" i="1"/>
  <c r="CN18" i="1"/>
  <c r="CM19" i="1"/>
  <c r="CN19" i="1"/>
  <c r="CM20" i="1"/>
  <c r="CN20" i="1"/>
  <c r="CM21" i="1"/>
  <c r="CN21" i="1"/>
  <c r="CM22" i="1"/>
  <c r="CN22" i="1"/>
  <c r="CM23" i="1"/>
  <c r="CN23" i="1"/>
  <c r="CM24" i="1"/>
  <c r="CN24" i="1"/>
  <c r="CM25" i="1"/>
  <c r="CN25" i="1"/>
  <c r="CM26" i="1"/>
  <c r="CN26" i="1"/>
  <c r="CN27" i="1"/>
  <c r="CN17" i="1"/>
  <c r="CM17" i="1"/>
  <c r="CS3" i="1"/>
  <c r="CR3" i="1"/>
  <c r="CP4" i="1"/>
  <c r="CP5" i="1"/>
  <c r="CP6" i="1"/>
  <c r="CP7" i="1"/>
  <c r="CP8" i="1"/>
  <c r="CP9" i="1"/>
  <c r="CP10" i="1"/>
  <c r="CP11" i="1"/>
  <c r="CP12" i="1"/>
  <c r="CP13" i="1"/>
  <c r="CP3" i="1"/>
  <c r="CO14" i="1"/>
  <c r="CA21" i="1"/>
  <c r="CA20" i="1"/>
  <c r="CA15" i="1"/>
  <c r="CB15" i="1"/>
  <c r="CA16" i="1"/>
  <c r="CB16" i="1"/>
  <c r="CA17" i="1"/>
  <c r="CB17" i="1"/>
  <c r="CA18" i="1"/>
  <c r="CB18" i="1"/>
  <c r="CA19" i="1"/>
  <c r="CB19" i="1"/>
  <c r="CB20" i="1"/>
  <c r="CB21" i="1"/>
  <c r="CB14" i="1"/>
  <c r="CA14" i="1"/>
  <c r="CG3" i="1"/>
  <c r="CF3" i="1"/>
  <c r="CD4" i="1"/>
  <c r="CD5" i="1"/>
  <c r="CD6" i="1"/>
  <c r="CD7" i="1"/>
  <c r="CD8" i="1"/>
  <c r="CD9" i="1"/>
  <c r="CD10" i="1"/>
  <c r="CD3" i="1"/>
  <c r="CC11" i="1"/>
  <c r="CP14" i="1" l="1"/>
  <c r="CD11" i="1"/>
  <c r="BX25" i="1" l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3" i="1"/>
</calcChain>
</file>

<file path=xl/sharedStrings.xml><?xml version="1.0" encoding="utf-8"?>
<sst xmlns="http://schemas.openxmlformats.org/spreadsheetml/2006/main" count="325" uniqueCount="164">
  <si>
    <t>Punto de Entrada</t>
  </si>
  <si>
    <t>Nombre Formulario</t>
  </si>
  <si>
    <t>NIT</t>
  </si>
  <si>
    <t>Fecha de Corte</t>
  </si>
  <si>
    <t>Razón social de la sociedad</t>
  </si>
  <si>
    <t>Clasificación Industrial Internacional Uniforme Versión 4 A.C (CIIU)</t>
  </si>
  <si>
    <t>Tipo societario</t>
  </si>
  <si>
    <t>Dirección de notificación judicial registrada en Cámara de Comercio</t>
  </si>
  <si>
    <t>Departamento de la dirección del domicilio</t>
  </si>
  <si>
    <t>Ciudad de la dirección del domicilio</t>
  </si>
  <si>
    <t>Periodo</t>
  </si>
  <si>
    <t>Efectivo y equivalentes al efectivo (CashAndCashEquivalents)</t>
  </si>
  <si>
    <t>Cuentas comerciales por cobrar y otras cuentas por cobrar corrientes (TradeAndOtherCurrentReceivables)</t>
  </si>
  <si>
    <t>Inventarios corrientes (Inventories)</t>
  </si>
  <si>
    <t>Activos por impuestos corrientes, corriente (CurrentTaxAssetsCurrent)</t>
  </si>
  <si>
    <t>Activos biológicos corrientes, al costo menos depreciación acumulada y deterioro de valor (CurrentBiologicalAssetsAtCost)</t>
  </si>
  <si>
    <t>Activos biológicos corrientes, al valor razonable (CurrentBiologicalAssetsAtFairValue)</t>
  </si>
  <si>
    <t>Otros activos financieros corrientes (OtherCurrentFinancialAssets)</t>
  </si>
  <si>
    <t>Otros activos no financieros corrientes (OtherCurrentNonfinancialAssets)</t>
  </si>
  <si>
    <t>Activos corrientes distintos al efectivo pignorados como garantía colateral para las que el receptor de transferencias tiene derecho por contrato o costumbre a vender o pignorar de nuevo dicha garantía colateral (CurrentNoncashAssetsPledgedAsCollateralForWhichTransfereeHasRightByContractOrCustomToSellOrRepledgeCollateral)</t>
  </si>
  <si>
    <t>Total activos corrientes distintos de los activos no corrientes o grupo de activos para su disposición clasificados como mantenidos para la venta o como mantenidos para distribuir a los propietarios (Total_activos_corrientes_distintos_de_los_activos_no_corrientes_o_grupo_de_activos_para_su_disposicion_clasificados_como_mantenidos_para_la_venta_o_como_mantenidos_para_distribuir_a_los_propietarios)</t>
  </si>
  <si>
    <t>Activos no corrientes o grupos de activos para su disposición clasificados como mantenidos para la venta o como mantenidos para distribuir a los propietarios (Activos_no_corrientes_o_grupos_de_activos_para_su_disposicion_clasificados_como_mantenidos_para_la_venta_o_como_mantenidos_para_distribuir_a_los_propietarios)</t>
  </si>
  <si>
    <t>Activos corrientes totales (CurrentAssets)</t>
  </si>
  <si>
    <t>Propiedades, planta y equipo (PropertyPlantAndEquipment)</t>
  </si>
  <si>
    <t>Propiedades de inversión al costo menos depreciación acumulada y deterioro (Propiedades_de_inversión_al_costo_menos_depreciacion_acumulada_y_deterioro)</t>
  </si>
  <si>
    <t>Propiedades de inversión a valor razonable con cambios en resultados (InvestmentProperty)</t>
  </si>
  <si>
    <t>Plusvalía (Goodwill)</t>
  </si>
  <si>
    <t>Activos intangibles distintos de la plusvalía (IntangibleAssetsOtherThanGoodwill)</t>
  </si>
  <si>
    <t>Activos biológicos no corrientes, al costo menos depreciación acumulada y deterioro del valor (NoncurrentBiologicalAssetsAtCost)</t>
  </si>
  <si>
    <t>Activos biológicos no corrientes, al valor razonable (NoncurrentBiologicalAssetsAtFairValue)</t>
  </si>
  <si>
    <t>Cuentas comerciales por cobrar y otras cuentas por cobrar no corrientes (NoncurrentReceivables)</t>
  </si>
  <si>
    <t>Inventarios no corrientes (NoncurrentInventories)</t>
  </si>
  <si>
    <t>Activos por impuestos diferidos (DeferredTaxAssets)</t>
  </si>
  <si>
    <t>Activos por impuestos corrientes, no corriente (CurrentTaxAssetsNoncurrent)</t>
  </si>
  <si>
    <t>Otros activos financieros no corrientes (OtherNoncurrentFinancialAssets)</t>
  </si>
  <si>
    <t>Otros activos no financieros no corrientes (OtherNoncurrentNonfinancialAssets)</t>
  </si>
  <si>
    <t>Activos no corrientes distintos al efectivo pignorados como garantía colateral para las que el receptor de transferencias tiene derecho por contrato o costumbre a vender o pignorar de nuevo dicha garantía colateral (NoncurrentNoncashAssetsPledgedAsCollateralForWhichTransfereeHasRightByContractOrCustomToSellOrRepledgeCollateral)</t>
  </si>
  <si>
    <t>Total de activos no corrientes (NoncurrentAssets)</t>
  </si>
  <si>
    <t>Total de activos (Assets)</t>
  </si>
  <si>
    <t>Provisiones corrientes por beneficios a los empleados (CurrentProvisionsForEmployeeBenefits)</t>
  </si>
  <si>
    <t>Otras provisiones corrientes (OtherShorttermProvisions)</t>
  </si>
  <si>
    <t>Total provisiones corrientes (CurrentProvisions)</t>
  </si>
  <si>
    <t>Cuentas por pagar comerciales y otras cuentas por pagar corrientes (TradeAndOtherCurrentPayables)</t>
  </si>
  <si>
    <t>Pasivos por impuestos corrientes, corriente (CurrentTaxLiabilitiesCurrent)</t>
  </si>
  <si>
    <t>Otros pasivos financieros corrientes (OtherCurrentFinancialLiabilities)</t>
  </si>
  <si>
    <t>Préstamos corrientes (ShorttermBorrowings)</t>
  </si>
  <si>
    <t>Parte corriente de préstamos no corrientes (CurrentPortionOfLongtermBorrowings)</t>
  </si>
  <si>
    <t>Otros pasivos no financieros corrientes (OtherCurrentNonfinancialLiabilities)</t>
  </si>
  <si>
    <t>Total pasivos corrientes distintos de los pasivos incluidos en grupos de activos para su disposición clasificados como mantenidos para la venta (Total_pasivos_corrientes_distintos_de_los_pasivos_incluidos_en_grupos_de_activos_para_su_disposicion_clasificados_como_mantenidos_para_la_venta)</t>
  </si>
  <si>
    <t>Pasivos incluidos en grupos de activos para su disposición clasificados como mantenidos para la venta (Pasivos_incluidos_en_grupos_de_activos_para_su_disposicion_clasificados_como_mantenidos_para_la_venta)</t>
  </si>
  <si>
    <t>Pasivos corrientes totales (CurrentLiabilities)</t>
  </si>
  <si>
    <t>Provisiones no corrientes por beneficios a los empleados (NoncurrentProvisionsForEmployeeBenefits)</t>
  </si>
  <si>
    <t>Otras provisiones no corrientes (OtherLongtermProvisions)</t>
  </si>
  <si>
    <t>Total provisiones no corrientes (NoncurrentProvisions)</t>
  </si>
  <si>
    <t>Cuentas comerciales por pagar y otras cuentas por pagar no corrientes (NoncurrentPayables)</t>
  </si>
  <si>
    <t>Pasivo por impuestos diferidos (DeferredTaxLiabilities)</t>
  </si>
  <si>
    <t>Pasivos por impuestos corrientes, no corriente (CurrentTaxLiabilitiesNoncurrent)</t>
  </si>
  <si>
    <t>Otros pasivos financieros no corrientes (OtherNoncurrentFinancialLiabilities)</t>
  </si>
  <si>
    <t>Parte no corriente de préstamos no corrientes (LongtermBorrowings)</t>
  </si>
  <si>
    <t>Otros pasivos no financieros no corrientes (OtherNoncurrentNonfinancialLiabilities)</t>
  </si>
  <si>
    <t>Total de pasivos no corrientes (NoncurrentLiabilities)</t>
  </si>
  <si>
    <t>Total pasivos (Liabilities)</t>
  </si>
  <si>
    <t>Capital emitido (IssuedCapital)</t>
  </si>
  <si>
    <t>Prima de emisión (SharePremium)</t>
  </si>
  <si>
    <t>Acciones propias en cartera (TreasuryShares)</t>
  </si>
  <si>
    <t>Inversión suplementaria al capital asignado (InversionSuplementariaAlCapitalAsignado)</t>
  </si>
  <si>
    <t>Otras participaciones en el patrimonio (OtherEquityInterest)</t>
  </si>
  <si>
    <t>Superavit por revaluación (SuperavitPorRevaluacion)</t>
  </si>
  <si>
    <t>Otras reservas (OtherReserves)</t>
  </si>
  <si>
    <t>Ganancias acumuladas (RetainedEarnings)</t>
  </si>
  <si>
    <t>Patrimonio total (Equity)</t>
  </si>
  <si>
    <t>Total de patrimonio y pasivos (EquityAndLiabilities)</t>
  </si>
  <si>
    <t>Pymes-Individuales</t>
  </si>
  <si>
    <t>Estado de situación financiera, corriente/no corriente</t>
  </si>
  <si>
    <t>08. SOCIEDAD POR ACCIONES SIMPLIFICADA SAS</t>
  </si>
  <si>
    <t>BOGOTA D.C.</t>
  </si>
  <si>
    <t>Periodo Actual</t>
  </si>
  <si>
    <t>03. SOCIEDAD LIMITADA</t>
  </si>
  <si>
    <t>VALLE</t>
  </si>
  <si>
    <t>CALI-VALLE</t>
  </si>
  <si>
    <t>ANTIOQUIA</t>
  </si>
  <si>
    <t>01. SOCIEDAD ANÓNIMA</t>
  </si>
  <si>
    <t>CALDAS</t>
  </si>
  <si>
    <t>MANIZALES-CALDAS</t>
  </si>
  <si>
    <t>2023-12-31</t>
  </si>
  <si>
    <t>ATLANTICO</t>
  </si>
  <si>
    <t>BARRANQUILLA-ATLANTICO</t>
  </si>
  <si>
    <t>CUNDINAMARCA</t>
  </si>
  <si>
    <t>RISARALDA</t>
  </si>
  <si>
    <t>PEREIRA-RISARALDA</t>
  </si>
  <si>
    <t>CESAR</t>
  </si>
  <si>
    <t>VALLEDUPAR-CESAR</t>
  </si>
  <si>
    <t>META</t>
  </si>
  <si>
    <t>TOCANCIPA-CUNDINAMARCA</t>
  </si>
  <si>
    <t>RIONEGRO-ANTIOQUIA</t>
  </si>
  <si>
    <t>PUERTO-COLOMBIA-ATLANTICO</t>
  </si>
  <si>
    <t>CONTI CONSTRUCCION &amp; INGENIERIA SAS</t>
  </si>
  <si>
    <t>E3900 - Actividades de saneamiento ambiental y otros servicios de gestión de desechos</t>
  </si>
  <si>
    <t>CR 36 16 48</t>
  </si>
  <si>
    <t>MAQUINAS Y GRAMAS LIMITADA</t>
  </si>
  <si>
    <t>N8130 - Actividades de paisajismo y servicios de mantenimiento conexos</t>
  </si>
  <si>
    <t>CL 3 # 63-34 UR TORRE 2 APTO 301 PTN BLANCO IV</t>
  </si>
  <si>
    <t>TROPIPALMERAS S.A.S</t>
  </si>
  <si>
    <t>CR 51B KM 9-1 VIA PTO COLOMBIA</t>
  </si>
  <si>
    <t>LOGISTICA SA</t>
  </si>
  <si>
    <t>CALLE 23 23 16 OF 804</t>
  </si>
  <si>
    <t>GEOSOLUCIONES DE INGENIERIA SAS</t>
  </si>
  <si>
    <t>PARQUE INDUSTRIAL DEL NORTE VEREDA CANAVITA</t>
  </si>
  <si>
    <t>ECOFLORA SAS</t>
  </si>
  <si>
    <t>CRA 3 120 24</t>
  </si>
  <si>
    <t>JONES LANG LASALLE LTDA</t>
  </si>
  <si>
    <t>N8110 - Actividades combinadas de apoyo a instalaciones</t>
  </si>
  <si>
    <t>CALLE 84 A # 9-65 OFICINA 301</t>
  </si>
  <si>
    <t>CONSTRUCTORA EL PRADO S.A.S.</t>
  </si>
  <si>
    <t>CR 6 115 65 OF 403 ZN F</t>
  </si>
  <si>
    <t>MAG SERVICIOS INTEGRALES SAS</t>
  </si>
  <si>
    <t>CARRERA 12 N 13A 69</t>
  </si>
  <si>
    <t>PUERTO-GAITAN-META</t>
  </si>
  <si>
    <t>Inversiones Abisinia SA</t>
  </si>
  <si>
    <t>CALLE 7 39 215 OF 1001</t>
  </si>
  <si>
    <t>CONSTRUCTORA JARAMILLO ARQUITECTOS S.A.S.</t>
  </si>
  <si>
    <t>AV 3 # 8 NORTE - 24</t>
  </si>
  <si>
    <t>CALLE 101 12 42</t>
  </si>
  <si>
    <t>INVERSIONES MUÑOZ ORDOÑEZ &amp; CIA S A S</t>
  </si>
  <si>
    <t>CL 79 B 50 15</t>
  </si>
  <si>
    <t>ICSA ING SA</t>
  </si>
  <si>
    <t>E3821 - Tratamiento y disposición de desechos no peligrosos</t>
  </si>
  <si>
    <t>CRUCERO DE COMBIA FINCA VILLA SAN JOSE</t>
  </si>
  <si>
    <t>CARBONBW COLOMBIA SAS</t>
  </si>
  <si>
    <t>CLEAN GARDENS &amp; GREENS SAS</t>
  </si>
  <si>
    <t>CLL 99B 6 142</t>
  </si>
  <si>
    <t>SOLUCIONES PAISAJISTICAS Y ARQUITECTONICAS SAS</t>
  </si>
  <si>
    <t>CR 12 #114-24 P 3</t>
  </si>
  <si>
    <t>NASE COLOMBIA SAS</t>
  </si>
  <si>
    <t>CRA 26 12-38 BARRIO ALAMOS</t>
  </si>
  <si>
    <t>MULTISERVICIO INTEGRAL Y ASEO MIA S.A.S.</t>
  </si>
  <si>
    <t>CR 52 NO. 69-67</t>
  </si>
  <si>
    <t>GUERRA Y CALDERON INVERSIONES S.A.S</t>
  </si>
  <si>
    <t>Calle 1 No. 19B-265</t>
  </si>
  <si>
    <t>AGRO ASTILLERO S.A.S.</t>
  </si>
  <si>
    <t>CRA 51B KM 9-01</t>
  </si>
  <si>
    <t>AGROPALMAS DEL CARIBE S.A.S</t>
  </si>
  <si>
    <t>CARRERA 51B KM 9 01</t>
  </si>
  <si>
    <t>SIEMBRA MAS SAS</t>
  </si>
  <si>
    <t>CL 77B No 57-103 PI 16 OF 03</t>
  </si>
  <si>
    <t>ECENSA COLOMBIA SAS</t>
  </si>
  <si>
    <t>CR 7  71 52 OF 902</t>
  </si>
  <si>
    <t>Item</t>
  </si>
  <si>
    <t>Indicador liquidez
Activo corriente/Pasivo corriente</t>
  </si>
  <si>
    <t>N° de
 datos x indica</t>
  </si>
  <si>
    <t>Tabla de
 frecuencia</t>
  </si>
  <si>
    <t>Valores</t>
  </si>
  <si>
    <t>%</t>
  </si>
  <si>
    <t>Índice de liquidez 
media aritmética</t>
  </si>
  <si>
    <t>Total</t>
  </si>
  <si>
    <t>Indeterminado</t>
  </si>
  <si>
    <t>Mayor a 6</t>
  </si>
  <si>
    <t>Suma indicadores
1 a 1,99</t>
  </si>
  <si>
    <t xml:space="preserve">Indicador endeudamiento
Total pasivo/Total activo </t>
  </si>
  <si>
    <t>Índice endeundamiento
media aritmética</t>
  </si>
  <si>
    <t>Mayor a 100</t>
  </si>
  <si>
    <t>Sugerido</t>
  </si>
  <si>
    <t>Suma de indicadores
60 a 69</t>
  </si>
  <si>
    <t>Suma de indicadores
40 a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</si>
</sst>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2" borderId="0" xfId="0" applyFont="1" applyFill="1"/>
    <xf numFmtId="0" fontId="4" fillId="2" borderId="1" xfId="0" applyFont="1" applyFill="1" applyBorder="1" applyAlignment="1">
      <alignment horizontal="center" vertical="top"/>
    </xf>
    <xf numFmtId="0" fontId="2" fillId="2" borderId="1" xfId="0" applyFont="1" applyFill="1" applyBorder="1"/>
    <xf numFmtId="0" fontId="2" fillId="3" borderId="0" xfId="0" applyFont="1" applyFill="1"/>
    <xf numFmtId="0" fontId="4" fillId="3" borderId="1" xfId="0" applyFont="1" applyFill="1" applyBorder="1" applyAlignment="1">
      <alignment horizontal="center" vertical="top"/>
    </xf>
    <xf numFmtId="0" fontId="2" fillId="3" borderId="1" xfId="0" applyFont="1" applyFill="1" applyBorder="1"/>
    <xf numFmtId="165" fontId="2" fillId="0" borderId="0" xfId="0" applyNumberFormat="1" applyFont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9" fontId="3" fillId="5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6" borderId="0" xfId="0" applyNumberFormat="1" applyFont="1" applyFill="1" applyAlignment="1">
      <alignment horizontal="center" vertical="center"/>
    </xf>
    <xf numFmtId="165" fontId="2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5" fontId="2" fillId="9" borderId="0" xfId="0" applyNumberFormat="1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5" fontId="2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165" fontId="2" fillId="11" borderId="0" xfId="0" applyNumberFormat="1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165" fontId="2" fillId="12" borderId="0" xfId="0" applyNumberFormat="1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165" fontId="2" fillId="13" borderId="0" xfId="0" applyNumberFormat="1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9" fontId="3" fillId="5" borderId="12" xfId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9" fontId="3" fillId="4" borderId="7" xfId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165" fontId="2" fillId="9" borderId="1" xfId="0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165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8" borderId="1" xfId="0" applyNumberFormat="1" applyFont="1" applyFill="1" applyBorder="1" applyAlignment="1">
      <alignment horizontal="center" vertical="center"/>
    </xf>
    <xf numFmtId="165" fontId="2" fillId="10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65" fontId="2" fillId="11" borderId="1" xfId="0" applyNumberFormat="1" applyFont="1" applyFill="1" applyBorder="1" applyAlignment="1">
      <alignment horizontal="center" vertical="center"/>
    </xf>
    <xf numFmtId="165" fontId="2" fillId="12" borderId="1" xfId="0" applyNumberFormat="1" applyFont="1" applyFill="1" applyBorder="1" applyAlignment="1">
      <alignment horizontal="center" vertical="center"/>
    </xf>
    <xf numFmtId="165" fontId="2" fillId="14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15" borderId="1" xfId="0" applyNumberFormat="1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433702803397729E-2"/>
          <c:y val="1.759014951627089E-2"/>
          <c:w val="0.51649433776464793"/>
          <c:h val="0.922603342128408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3F8-483D-A062-84ABF51D53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3F8-483D-A062-84ABF51D53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3F8-483D-A062-84ABF51D53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3F8-483D-A062-84ABF51D53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3F8-483D-A062-84ABF51D53E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3F8-483D-A062-84ABF51D53E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3F8-483D-A062-84ABF51D53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3F8-483D-A062-84ABF51D53EC}"/>
              </c:ext>
            </c:extLst>
          </c:dPt>
          <c:dLbls>
            <c:spPr>
              <a:solidFill>
                <a:schemeClr val="tx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Parques!$CA$14:$CA$21</c:f>
              <c:strCache>
                <c:ptCount val="8"/>
                <c:pt idx="0">
                  <c:v>0-0,99</c:v>
                </c:pt>
                <c:pt idx="1">
                  <c:v>1-1,99</c:v>
                </c:pt>
                <c:pt idx="2">
                  <c:v>2-2,99</c:v>
                </c:pt>
                <c:pt idx="3">
                  <c:v>3-3,99</c:v>
                </c:pt>
                <c:pt idx="4">
                  <c:v>4-4,99</c:v>
                </c:pt>
                <c:pt idx="5">
                  <c:v>5-5,99</c:v>
                </c:pt>
                <c:pt idx="6">
                  <c:v>Mayor a 6</c:v>
                </c:pt>
                <c:pt idx="7">
                  <c:v>Indeterminado</c:v>
                </c:pt>
              </c:strCache>
            </c:strRef>
          </c:cat>
          <c:val>
            <c:numRef>
              <c:f>Parques!$CB$14:$CB$21</c:f>
              <c:numCache>
                <c:formatCode>General</c:formatCode>
                <c:ptCount val="8"/>
                <c:pt idx="0">
                  <c:v>3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3-46F8-8B8E-C932046506C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34531687970318"/>
          <c:y val="5.1449386768606407E-2"/>
          <c:w val="0.40079104587554332"/>
          <c:h val="0.474937361062057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41927770898078E-2"/>
          <c:y val="3.5087719298245612E-2"/>
          <c:w val="0.52027695351137493"/>
          <c:h val="0.9228070175438596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1CE-4DA9-881E-B96511824B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1CE-4DA9-881E-B9651182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1CE-4DA9-881E-B9651182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1CE-4DA9-881E-B96511824B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1CE-4DA9-881E-B96511824B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1CE-4DA9-881E-B96511824B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1CE-4DA9-881E-B96511824B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1CE-4DA9-881E-B96511824B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1CE-4DA9-881E-B96511824B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1CE-4DA9-881E-B96511824B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51CE-4DA9-881E-B96511824BD6}"/>
              </c:ext>
            </c:extLst>
          </c:dPt>
          <c:dLbls>
            <c:spPr>
              <a:solidFill>
                <a:schemeClr val="tx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Parques!$CM$17:$CM$27</c:f>
              <c:strCache>
                <c:ptCount val="11"/>
                <c:pt idx="0">
                  <c:v>0-0,9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90-99</c:v>
                </c:pt>
                <c:pt idx="10">
                  <c:v>Mayor a 100</c:v>
                </c:pt>
              </c:strCache>
            </c:strRef>
          </c:cat>
          <c:val>
            <c:numRef>
              <c:f>Parques!$CN$17:$CN$27</c:f>
              <c:numCache>
                <c:formatCode>General</c:formatCode>
                <c:ptCount val="11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9-404F-888F-C5EA4EE538D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013504988434311"/>
          <c:y val="5.1532808398950129E-2"/>
          <c:w val="0.34799551391387651"/>
          <c:h val="0.6513203481143804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228599</xdr:colOff>
      <xdr:row>11</xdr:row>
      <xdr:rowOff>104774</xdr:rowOff>
    </xdr:from>
    <xdr:to>
      <xdr:col>86</xdr:col>
      <xdr:colOff>485774</xdr:colOff>
      <xdr:row>33</xdr:row>
      <xdr:rowOff>152399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89</xdr:col>
      <xdr:colOff>495300</xdr:colOff>
      <xdr:row>14</xdr:row>
      <xdr:rowOff>114300</xdr:rowOff>
    </xdr:from>
    <xdr:to>
      <xdr:col>98</xdr:col>
      <xdr:colOff>247650</xdr:colOff>
      <xdr:row>37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0.76366</cdr:x>
      <cdr:y>0.73351</cdr:y>
    </cdr:from>
    <cdr:to>
      <cdr:x>0.95653</cdr:x>
      <cdr:y>0.90746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924425" y="2647950"/>
          <a:ext cx="1243692" cy="627942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0.72898</cdr:x>
      <cdr:y>0.82456</cdr:y>
    </cdr:from>
    <cdr:to>
      <cdr:x>0.92271</cdr:x>
      <cdr:y>0.99805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79950" y="2984500"/>
          <a:ext cx="1243692" cy="62794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V29"/>
  <sheetViews>
    <sheetView tabSelected="1" topLeftCell="CB1" workbookViewId="0">
      <selection activeCell="CS10" sqref="CS10"/>
    </sheetView>
  </sheetViews>
  <sheetFormatPr baseColWidth="10" defaultColWidth="9.140625" defaultRowHeight="12.75" x14ac:dyDescent="0.2"/>
  <cols>
    <col min="1" max="1" width="9.140625" style="1"/>
    <col min="2" max="2" width="4.28515625" style="2" bestFit="1" customWidth="1"/>
    <col min="3" max="4" width="9.140625" style="1"/>
    <col min="5" max="5" width="8.7109375" style="1" bestFit="1" customWidth="1"/>
    <col min="6" max="13" width="9.140625" style="1"/>
    <col min="14" max="23" width="9.28515625" style="1" hidden="1" customWidth="1"/>
    <col min="24" max="24" width="0" style="1" hidden="1" customWidth="1"/>
    <col min="25" max="25" width="9.28515625" style="8" bestFit="1" customWidth="1"/>
    <col min="26" max="40" width="9.28515625" style="1" hidden="1" customWidth="1"/>
    <col min="41" max="41" width="9.28515625" style="11" bestFit="1" customWidth="1"/>
    <col min="42" max="52" width="9.28515625" style="1" hidden="1" customWidth="1"/>
    <col min="53" max="53" width="9.28515625" style="8" bestFit="1" customWidth="1"/>
    <col min="54" max="63" width="9.28515625" style="1" hidden="1" customWidth="1"/>
    <col min="64" max="64" width="9.28515625" style="11" bestFit="1" customWidth="1"/>
    <col min="65" max="74" width="9.28515625" style="1" hidden="1" customWidth="1"/>
    <col min="75" max="75" width="9.140625" style="1"/>
    <col min="76" max="76" width="25.7109375" style="2" bestFit="1" customWidth="1"/>
    <col min="77" max="77" width="12" style="1" bestFit="1" customWidth="1"/>
    <col min="78" max="83" width="9.140625" style="1"/>
    <col min="84" max="84" width="14.5703125" style="1" bestFit="1" customWidth="1"/>
    <col min="85" max="85" width="14.28515625" style="1" bestFit="1" customWidth="1"/>
    <col min="86" max="87" width="9.140625" style="1"/>
    <col min="88" max="88" width="20.5703125" style="1" bestFit="1" customWidth="1"/>
    <col min="89" max="95" width="9.140625" style="1"/>
    <col min="96" max="96" width="17" style="1" bestFit="1" customWidth="1"/>
    <col min="97" max="97" width="19" style="1" bestFit="1" customWidth="1"/>
    <col min="98" max="98" width="9.140625" style="1"/>
    <col min="99" max="99" width="17" style="1" bestFit="1" customWidth="1"/>
    <col min="100" max="100" width="19" style="1" bestFit="1" customWidth="1"/>
    <col min="101" max="16384" width="9.140625" style="1"/>
  </cols>
  <sheetData>
    <row r="1" spans="2:100" ht="13.5" thickBot="1" x14ac:dyDescent="0.25"/>
    <row r="2" spans="2:100" ht="38.25" x14ac:dyDescent="0.2">
      <c r="B2" s="6" t="s">
        <v>147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19</v>
      </c>
      <c r="W2" s="4" t="s">
        <v>20</v>
      </c>
      <c r="X2" s="4" t="s">
        <v>21</v>
      </c>
      <c r="Y2" s="9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29</v>
      </c>
      <c r="AG2" s="4" t="s">
        <v>30</v>
      </c>
      <c r="AH2" s="4" t="s">
        <v>31</v>
      </c>
      <c r="AI2" s="4" t="s">
        <v>32</v>
      </c>
      <c r="AJ2" s="4" t="s">
        <v>33</v>
      </c>
      <c r="AK2" s="4" t="s">
        <v>34</v>
      </c>
      <c r="AL2" s="4" t="s">
        <v>35</v>
      </c>
      <c r="AM2" s="4" t="s">
        <v>36</v>
      </c>
      <c r="AN2" s="4" t="s">
        <v>37</v>
      </c>
      <c r="AO2" s="12" t="s">
        <v>38</v>
      </c>
      <c r="AP2" s="4" t="s">
        <v>39</v>
      </c>
      <c r="AQ2" s="4" t="s">
        <v>40</v>
      </c>
      <c r="AR2" s="4" t="s">
        <v>41</v>
      </c>
      <c r="AS2" s="4" t="s">
        <v>42</v>
      </c>
      <c r="AT2" s="4" t="s">
        <v>43</v>
      </c>
      <c r="AU2" s="4" t="s">
        <v>44</v>
      </c>
      <c r="AV2" s="4" t="s">
        <v>45</v>
      </c>
      <c r="AW2" s="4" t="s">
        <v>46</v>
      </c>
      <c r="AX2" s="4" t="s">
        <v>47</v>
      </c>
      <c r="AY2" s="4" t="s">
        <v>48</v>
      </c>
      <c r="AZ2" s="4" t="s">
        <v>49</v>
      </c>
      <c r="BA2" s="9" t="s">
        <v>50</v>
      </c>
      <c r="BB2" s="4" t="s">
        <v>51</v>
      </c>
      <c r="BC2" s="4" t="s">
        <v>52</v>
      </c>
      <c r="BD2" s="4" t="s">
        <v>53</v>
      </c>
      <c r="BE2" s="4" t="s">
        <v>54</v>
      </c>
      <c r="BF2" s="4" t="s">
        <v>55</v>
      </c>
      <c r="BG2" s="4" t="s">
        <v>56</v>
      </c>
      <c r="BH2" s="4" t="s">
        <v>57</v>
      </c>
      <c r="BI2" s="4" t="s">
        <v>58</v>
      </c>
      <c r="BJ2" s="4" t="s">
        <v>59</v>
      </c>
      <c r="BK2" s="4" t="s">
        <v>60</v>
      </c>
      <c r="BL2" s="12" t="s">
        <v>61</v>
      </c>
      <c r="BM2" s="4" t="s">
        <v>62</v>
      </c>
      <c r="BN2" s="4" t="s">
        <v>63</v>
      </c>
      <c r="BO2" s="4" t="s">
        <v>64</v>
      </c>
      <c r="BP2" s="4" t="s">
        <v>65</v>
      </c>
      <c r="BQ2" s="4" t="s">
        <v>66</v>
      </c>
      <c r="BR2" s="4" t="s">
        <v>67</v>
      </c>
      <c r="BS2" s="4" t="s">
        <v>68</v>
      </c>
      <c r="BT2" s="4" t="s">
        <v>69</v>
      </c>
      <c r="BU2" s="4" t="s">
        <v>70</v>
      </c>
      <c r="BV2" s="4" t="s">
        <v>71</v>
      </c>
      <c r="BX2" s="15" t="s">
        <v>148</v>
      </c>
      <c r="BY2" s="15" t="s">
        <v>149</v>
      </c>
      <c r="BZ2" s="5"/>
      <c r="CA2" s="79" t="s">
        <v>150</v>
      </c>
      <c r="CB2" s="80"/>
      <c r="CC2" s="46" t="s">
        <v>151</v>
      </c>
      <c r="CD2" s="47" t="s">
        <v>152</v>
      </c>
      <c r="CE2" s="5"/>
      <c r="CF2" s="72" t="s">
        <v>157</v>
      </c>
      <c r="CG2" s="47" t="s">
        <v>153</v>
      </c>
      <c r="CJ2" s="54" t="s">
        <v>158</v>
      </c>
      <c r="CK2" s="15" t="s">
        <v>149</v>
      </c>
      <c r="CL2" s="2"/>
      <c r="CM2" s="84" t="s">
        <v>150</v>
      </c>
      <c r="CN2" s="85"/>
      <c r="CO2" s="16" t="s">
        <v>151</v>
      </c>
      <c r="CP2" s="15" t="s">
        <v>152</v>
      </c>
      <c r="CQ2" s="5"/>
      <c r="CR2" s="72" t="s">
        <v>162</v>
      </c>
      <c r="CS2" s="47" t="s">
        <v>159</v>
      </c>
      <c r="CU2" s="72" t="s">
        <v>163</v>
      </c>
      <c r="CV2" s="47" t="s">
        <v>159</v>
      </c>
    </row>
    <row r="3" spans="2:100" ht="13.5" thickBot="1" x14ac:dyDescent="0.25">
      <c r="B3" s="6">
        <v>1</v>
      </c>
      <c r="C3" s="7" t="s">
        <v>72</v>
      </c>
      <c r="D3" s="7" t="s">
        <v>73</v>
      </c>
      <c r="E3" s="7">
        <v>800171121</v>
      </c>
      <c r="F3" s="7" t="s">
        <v>84</v>
      </c>
      <c r="G3" s="7" t="s">
        <v>96</v>
      </c>
      <c r="H3" s="7" t="s">
        <v>97</v>
      </c>
      <c r="I3" s="7" t="s">
        <v>74</v>
      </c>
      <c r="J3" s="7" t="s">
        <v>98</v>
      </c>
      <c r="K3" s="7" t="s">
        <v>75</v>
      </c>
      <c r="L3" s="7" t="s">
        <v>75</v>
      </c>
      <c r="M3" s="7" t="s">
        <v>76</v>
      </c>
      <c r="N3" s="7">
        <v>88821</v>
      </c>
      <c r="O3" s="7">
        <v>759099</v>
      </c>
      <c r="P3" s="7">
        <v>81413</v>
      </c>
      <c r="Q3" s="7">
        <v>446350</v>
      </c>
      <c r="R3" s="7"/>
      <c r="S3" s="7"/>
      <c r="T3" s="7">
        <v>6161</v>
      </c>
      <c r="U3" s="7"/>
      <c r="V3" s="7"/>
      <c r="W3" s="7">
        <v>1381844</v>
      </c>
      <c r="X3" s="7"/>
      <c r="Y3" s="10">
        <v>1381844</v>
      </c>
      <c r="Z3" s="7">
        <v>3429606</v>
      </c>
      <c r="AA3" s="7"/>
      <c r="AB3" s="7">
        <v>3797545</v>
      </c>
      <c r="AC3" s="7"/>
      <c r="AD3" s="7"/>
      <c r="AE3" s="7"/>
      <c r="AF3" s="7"/>
      <c r="AG3" s="7"/>
      <c r="AH3" s="7"/>
      <c r="AI3" s="7">
        <v>184536</v>
      </c>
      <c r="AJ3" s="7"/>
      <c r="AK3" s="7"/>
      <c r="AL3" s="7"/>
      <c r="AM3" s="7"/>
      <c r="AN3" s="7">
        <v>7411687</v>
      </c>
      <c r="AO3" s="13">
        <v>8793531</v>
      </c>
      <c r="AP3" s="7">
        <v>52686</v>
      </c>
      <c r="AQ3" s="7">
        <v>18065</v>
      </c>
      <c r="AR3" s="7">
        <v>70751</v>
      </c>
      <c r="AS3" s="7">
        <v>211173</v>
      </c>
      <c r="AT3" s="7">
        <v>310042</v>
      </c>
      <c r="AU3" s="7"/>
      <c r="AV3" s="7"/>
      <c r="AW3" s="7"/>
      <c r="AX3" s="7"/>
      <c r="AY3" s="7">
        <v>591966</v>
      </c>
      <c r="AZ3" s="7"/>
      <c r="BA3" s="10">
        <v>591966</v>
      </c>
      <c r="BB3" s="7"/>
      <c r="BC3" s="7"/>
      <c r="BD3" s="7"/>
      <c r="BE3" s="7">
        <v>155366</v>
      </c>
      <c r="BF3" s="7">
        <v>697063</v>
      </c>
      <c r="BG3" s="7"/>
      <c r="BH3" s="7"/>
      <c r="BI3" s="7"/>
      <c r="BJ3" s="7">
        <v>536</v>
      </c>
      <c r="BK3" s="7">
        <v>852965</v>
      </c>
      <c r="BL3" s="13">
        <v>1444931</v>
      </c>
      <c r="BM3" s="7">
        <v>1300000</v>
      </c>
      <c r="BN3" s="7"/>
      <c r="BO3" s="7"/>
      <c r="BP3" s="7"/>
      <c r="BQ3" s="7"/>
      <c r="BR3" s="7"/>
      <c r="BS3" s="7">
        <v>324824</v>
      </c>
      <c r="BT3" s="7">
        <v>5723776</v>
      </c>
      <c r="BU3" s="7">
        <v>7348600</v>
      </c>
      <c r="BV3" s="7">
        <v>8793531</v>
      </c>
      <c r="BX3" s="24">
        <f>Y3/BA3</f>
        <v>2.3343300121966464</v>
      </c>
      <c r="BY3" s="25">
        <v>1</v>
      </c>
      <c r="CA3" s="48">
        <v>0</v>
      </c>
      <c r="CB3" s="19">
        <v>0.99</v>
      </c>
      <c r="CC3" s="20">
        <v>3</v>
      </c>
      <c r="CD3" s="49">
        <f>CC3/$B$25</f>
        <v>0.13043478260869565</v>
      </c>
      <c r="CF3" s="44">
        <f>BX7+BX10+BX13+BX19+BX23+BX24+BX25</f>
        <v>10.213100469206262</v>
      </c>
      <c r="CG3" s="45">
        <f>CF3/CC4</f>
        <v>1.4590143527437518</v>
      </c>
      <c r="CJ3" s="59">
        <f t="shared" ref="CJ3:CJ25" si="0">(BL3/AO3)*100</f>
        <v>16.43174965778821</v>
      </c>
      <c r="CK3" s="60">
        <v>1</v>
      </c>
      <c r="CL3" s="2"/>
      <c r="CM3" s="19">
        <v>0</v>
      </c>
      <c r="CN3" s="19">
        <v>0.9</v>
      </c>
      <c r="CO3" s="20">
        <v>4</v>
      </c>
      <c r="CP3" s="21">
        <f>CO3/$B$25</f>
        <v>0.17391304347826086</v>
      </c>
      <c r="CQ3" s="2"/>
      <c r="CR3" s="73">
        <f>CJ10+CJ19+CJ22</f>
        <v>199.35390440695897</v>
      </c>
      <c r="CS3" s="74">
        <f>CR3/CO9</f>
        <v>66.45130146898633</v>
      </c>
      <c r="CU3" s="73">
        <f>CJ7+CJ8+CJ9+CJ11</f>
        <v>164.84368269755029</v>
      </c>
      <c r="CV3" s="74">
        <f>CU3/CO7</f>
        <v>41.210920674387573</v>
      </c>
    </row>
    <row r="4" spans="2:100" x14ac:dyDescent="0.2">
      <c r="B4" s="6">
        <v>2</v>
      </c>
      <c r="C4" s="7" t="s">
        <v>72</v>
      </c>
      <c r="D4" s="7" t="s">
        <v>73</v>
      </c>
      <c r="E4" s="7">
        <v>800236455</v>
      </c>
      <c r="F4" s="7" t="s">
        <v>84</v>
      </c>
      <c r="G4" s="7" t="s">
        <v>99</v>
      </c>
      <c r="H4" s="7" t="s">
        <v>100</v>
      </c>
      <c r="I4" s="7" t="s">
        <v>77</v>
      </c>
      <c r="J4" s="7" t="s">
        <v>101</v>
      </c>
      <c r="K4" s="7" t="s">
        <v>78</v>
      </c>
      <c r="L4" s="7" t="s">
        <v>79</v>
      </c>
      <c r="M4" s="7" t="s">
        <v>76</v>
      </c>
      <c r="N4" s="7">
        <v>1886928</v>
      </c>
      <c r="O4" s="7">
        <v>64038</v>
      </c>
      <c r="P4" s="7">
        <v>89416</v>
      </c>
      <c r="Q4" s="7"/>
      <c r="R4" s="7"/>
      <c r="S4" s="7"/>
      <c r="T4" s="7">
        <v>12000</v>
      </c>
      <c r="U4" s="7"/>
      <c r="V4" s="7"/>
      <c r="W4" s="7">
        <v>2052382</v>
      </c>
      <c r="X4" s="7"/>
      <c r="Y4" s="10">
        <v>2052382</v>
      </c>
      <c r="Z4" s="7">
        <v>434912</v>
      </c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>
        <v>434912</v>
      </c>
      <c r="AO4" s="13">
        <v>2487294</v>
      </c>
      <c r="AP4" s="7"/>
      <c r="AQ4" s="7"/>
      <c r="AR4" s="7"/>
      <c r="AS4" s="7">
        <v>97375</v>
      </c>
      <c r="AT4" s="7"/>
      <c r="AU4" s="7"/>
      <c r="AV4" s="7"/>
      <c r="AW4" s="7"/>
      <c r="AX4" s="7"/>
      <c r="AY4" s="7">
        <v>97375</v>
      </c>
      <c r="AZ4" s="7"/>
      <c r="BA4" s="10">
        <v>97375</v>
      </c>
      <c r="BB4" s="7"/>
      <c r="BC4" s="7"/>
      <c r="BD4" s="7"/>
      <c r="BE4" s="7">
        <v>30418</v>
      </c>
      <c r="BF4" s="7"/>
      <c r="BG4" s="7"/>
      <c r="BH4" s="7"/>
      <c r="BI4" s="7"/>
      <c r="BJ4" s="7"/>
      <c r="BK4" s="7">
        <v>30418</v>
      </c>
      <c r="BL4" s="13">
        <v>127793</v>
      </c>
      <c r="BM4" s="7">
        <v>100000</v>
      </c>
      <c r="BN4" s="7"/>
      <c r="BO4" s="7"/>
      <c r="BP4" s="7"/>
      <c r="BQ4" s="7"/>
      <c r="BR4" s="7"/>
      <c r="BS4" s="7">
        <v>24592</v>
      </c>
      <c r="BT4" s="7">
        <v>2234909</v>
      </c>
      <c r="BU4" s="7">
        <v>2359501</v>
      </c>
      <c r="BV4" s="7">
        <v>2487294</v>
      </c>
      <c r="BX4" s="37">
        <f t="shared" ref="BX4:BX24" si="1">Y4/BA4</f>
        <v>21.077093709884466</v>
      </c>
      <c r="BY4" s="38">
        <v>1</v>
      </c>
      <c r="CA4" s="50">
        <v>1</v>
      </c>
      <c r="CB4" s="17">
        <v>1.99</v>
      </c>
      <c r="CC4" s="17">
        <v>7</v>
      </c>
      <c r="CD4" s="51">
        <f t="shared" ref="CD4:CD8" si="2">CC4/$B$25</f>
        <v>0.30434782608695654</v>
      </c>
      <c r="CJ4" s="58">
        <f t="shared" si="0"/>
        <v>5.1378325199996455</v>
      </c>
      <c r="CK4" s="42">
        <v>1</v>
      </c>
      <c r="CL4" s="2"/>
      <c r="CM4" s="19">
        <v>10</v>
      </c>
      <c r="CN4" s="19">
        <v>19</v>
      </c>
      <c r="CO4" s="20">
        <v>1</v>
      </c>
      <c r="CP4" s="21">
        <f t="shared" ref="CP4:CP13" si="3">CO4/$B$25</f>
        <v>4.3478260869565216E-2</v>
      </c>
      <c r="CQ4" s="2"/>
      <c r="CR4" s="2"/>
      <c r="CS4" s="3" t="s">
        <v>161</v>
      </c>
    </row>
    <row r="5" spans="2:100" x14ac:dyDescent="0.2">
      <c r="B5" s="6">
        <v>3</v>
      </c>
      <c r="C5" s="7" t="s">
        <v>72</v>
      </c>
      <c r="D5" s="7" t="s">
        <v>73</v>
      </c>
      <c r="E5" s="7">
        <v>802017800</v>
      </c>
      <c r="F5" s="7" t="s">
        <v>84</v>
      </c>
      <c r="G5" s="7" t="s">
        <v>102</v>
      </c>
      <c r="H5" s="7" t="s">
        <v>100</v>
      </c>
      <c r="I5" s="7" t="s">
        <v>74</v>
      </c>
      <c r="J5" s="7" t="s">
        <v>103</v>
      </c>
      <c r="K5" s="7" t="s">
        <v>85</v>
      </c>
      <c r="L5" s="7" t="s">
        <v>95</v>
      </c>
      <c r="M5" s="7" t="s">
        <v>76</v>
      </c>
      <c r="N5" s="7">
        <v>46620</v>
      </c>
      <c r="O5" s="7">
        <v>4760316</v>
      </c>
      <c r="P5" s="7">
        <v>4293</v>
      </c>
      <c r="Q5" s="7">
        <v>55194</v>
      </c>
      <c r="R5" s="7"/>
      <c r="S5" s="7"/>
      <c r="T5" s="7"/>
      <c r="U5" s="7"/>
      <c r="V5" s="7"/>
      <c r="W5" s="7">
        <v>4866423</v>
      </c>
      <c r="X5" s="7"/>
      <c r="Y5" s="10">
        <v>4866423</v>
      </c>
      <c r="Z5" s="7">
        <v>3355362</v>
      </c>
      <c r="AA5" s="7"/>
      <c r="AB5" s="7"/>
      <c r="AC5" s="7"/>
      <c r="AD5" s="7"/>
      <c r="AE5" s="7"/>
      <c r="AF5" s="7"/>
      <c r="AG5" s="7"/>
      <c r="AH5" s="7"/>
      <c r="AI5" s="7">
        <v>118</v>
      </c>
      <c r="AJ5" s="7"/>
      <c r="AK5" s="7"/>
      <c r="AL5" s="7"/>
      <c r="AM5" s="7"/>
      <c r="AN5" s="7">
        <v>3355480</v>
      </c>
      <c r="AO5" s="13">
        <v>8221903</v>
      </c>
      <c r="AP5" s="7">
        <v>197291</v>
      </c>
      <c r="AQ5" s="7"/>
      <c r="AR5" s="7">
        <v>197291</v>
      </c>
      <c r="AS5" s="7">
        <v>5580160</v>
      </c>
      <c r="AT5" s="7">
        <v>247085</v>
      </c>
      <c r="AU5" s="7">
        <v>4323</v>
      </c>
      <c r="AV5" s="7">
        <v>4323</v>
      </c>
      <c r="AW5" s="7"/>
      <c r="AX5" s="7"/>
      <c r="AY5" s="7">
        <v>6028859</v>
      </c>
      <c r="AZ5" s="7"/>
      <c r="BA5" s="10">
        <v>6028859</v>
      </c>
      <c r="BB5" s="7"/>
      <c r="BC5" s="7"/>
      <c r="BD5" s="7"/>
      <c r="BE5" s="7"/>
      <c r="BF5" s="7"/>
      <c r="BG5" s="7"/>
      <c r="BH5" s="7"/>
      <c r="BI5" s="7"/>
      <c r="BJ5" s="7"/>
      <c r="BK5" s="7"/>
      <c r="BL5" s="13">
        <v>6028859</v>
      </c>
      <c r="BM5" s="7">
        <v>150000</v>
      </c>
      <c r="BN5" s="7"/>
      <c r="BO5" s="7"/>
      <c r="BP5" s="7"/>
      <c r="BQ5" s="7"/>
      <c r="BR5" s="7"/>
      <c r="BS5" s="7">
        <v>75000</v>
      </c>
      <c r="BT5" s="7">
        <v>1968044</v>
      </c>
      <c r="BU5" s="7">
        <v>2193044</v>
      </c>
      <c r="BV5" s="7">
        <v>8221903</v>
      </c>
      <c r="BX5" s="23">
        <f t="shared" si="1"/>
        <v>0.80718805996292164</v>
      </c>
      <c r="BY5" s="26">
        <v>1</v>
      </c>
      <c r="CA5" s="48">
        <v>2</v>
      </c>
      <c r="CB5" s="19">
        <v>2.99</v>
      </c>
      <c r="CC5" s="20">
        <v>3</v>
      </c>
      <c r="CD5" s="49">
        <f t="shared" si="2"/>
        <v>0.13043478260869565</v>
      </c>
      <c r="CJ5" s="68">
        <f t="shared" si="0"/>
        <v>73.326807674573629</v>
      </c>
      <c r="CK5" s="40">
        <v>1</v>
      </c>
      <c r="CL5" s="2"/>
      <c r="CM5" s="19">
        <v>20</v>
      </c>
      <c r="CN5" s="19">
        <v>29</v>
      </c>
      <c r="CO5" s="20">
        <v>2</v>
      </c>
      <c r="CP5" s="21">
        <f t="shared" si="3"/>
        <v>8.6956521739130432E-2</v>
      </c>
      <c r="CQ5" s="2"/>
      <c r="CR5" s="2"/>
      <c r="CS5" s="2"/>
    </row>
    <row r="6" spans="2:100" x14ac:dyDescent="0.2">
      <c r="B6" s="6">
        <v>4</v>
      </c>
      <c r="C6" s="7" t="s">
        <v>72</v>
      </c>
      <c r="D6" s="7" t="s">
        <v>73</v>
      </c>
      <c r="E6" s="7">
        <v>810004357</v>
      </c>
      <c r="F6" s="7" t="s">
        <v>84</v>
      </c>
      <c r="G6" s="7" t="s">
        <v>104</v>
      </c>
      <c r="H6" s="7" t="s">
        <v>100</v>
      </c>
      <c r="I6" s="7" t="s">
        <v>81</v>
      </c>
      <c r="J6" s="7" t="s">
        <v>105</v>
      </c>
      <c r="K6" s="7" t="s">
        <v>82</v>
      </c>
      <c r="L6" s="7" t="s">
        <v>83</v>
      </c>
      <c r="M6" s="7" t="s">
        <v>76</v>
      </c>
      <c r="N6" s="7">
        <v>3230920</v>
      </c>
      <c r="O6" s="7">
        <v>131991</v>
      </c>
      <c r="P6" s="7"/>
      <c r="Q6" s="7"/>
      <c r="R6" s="7"/>
      <c r="S6" s="7"/>
      <c r="T6" s="7"/>
      <c r="U6" s="7"/>
      <c r="V6" s="7"/>
      <c r="W6" s="7">
        <v>3362911</v>
      </c>
      <c r="X6" s="7"/>
      <c r="Y6" s="10">
        <v>3362911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13">
        <v>3362911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10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13">
        <v>0</v>
      </c>
      <c r="BM6" s="7">
        <v>1020000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1000</v>
      </c>
      <c r="BT6" s="7">
        <v>2341911</v>
      </c>
      <c r="BU6" s="7">
        <v>3362911</v>
      </c>
      <c r="BV6" s="7">
        <v>3362911</v>
      </c>
      <c r="BX6" s="35" t="e">
        <f t="shared" si="1"/>
        <v>#DIV/0!</v>
      </c>
      <c r="BY6" s="36">
        <v>1</v>
      </c>
      <c r="CA6" s="48">
        <v>3</v>
      </c>
      <c r="CB6" s="19">
        <v>3.99</v>
      </c>
      <c r="CC6" s="20">
        <v>1</v>
      </c>
      <c r="CD6" s="49">
        <f t="shared" si="2"/>
        <v>4.3478260869565216E-2</v>
      </c>
      <c r="CJ6" s="58">
        <f t="shared" si="0"/>
        <v>0</v>
      </c>
      <c r="CK6" s="42">
        <v>2</v>
      </c>
      <c r="CL6" s="2"/>
      <c r="CM6" s="19">
        <v>30</v>
      </c>
      <c r="CN6" s="19">
        <v>39</v>
      </c>
      <c r="CO6" s="20">
        <v>2</v>
      </c>
      <c r="CP6" s="21">
        <f t="shared" si="3"/>
        <v>8.6956521739130432E-2</v>
      </c>
      <c r="CQ6" s="2"/>
      <c r="CR6" s="2"/>
      <c r="CS6" s="2"/>
    </row>
    <row r="7" spans="2:100" x14ac:dyDescent="0.2">
      <c r="B7" s="6">
        <v>5</v>
      </c>
      <c r="C7" s="7" t="s">
        <v>72</v>
      </c>
      <c r="D7" s="7" t="s">
        <v>73</v>
      </c>
      <c r="E7" s="7">
        <v>830008872</v>
      </c>
      <c r="F7" s="7" t="s">
        <v>84</v>
      </c>
      <c r="G7" s="7" t="s">
        <v>106</v>
      </c>
      <c r="H7" s="7" t="s">
        <v>97</v>
      </c>
      <c r="I7" s="7" t="s">
        <v>74</v>
      </c>
      <c r="J7" s="7" t="s">
        <v>107</v>
      </c>
      <c r="K7" s="7" t="s">
        <v>87</v>
      </c>
      <c r="L7" s="7" t="s">
        <v>93</v>
      </c>
      <c r="M7" s="7" t="s">
        <v>76</v>
      </c>
      <c r="N7" s="7">
        <v>426973</v>
      </c>
      <c r="O7" s="7">
        <v>1212031</v>
      </c>
      <c r="P7" s="7">
        <v>1099429</v>
      </c>
      <c r="Q7" s="7">
        <v>416500</v>
      </c>
      <c r="R7" s="7">
        <v>0</v>
      </c>
      <c r="S7" s="7">
        <v>0</v>
      </c>
      <c r="T7" s="7"/>
      <c r="U7" s="7"/>
      <c r="V7" s="7"/>
      <c r="W7" s="7">
        <v>3154933</v>
      </c>
      <c r="X7" s="7"/>
      <c r="Y7" s="10">
        <v>3154933</v>
      </c>
      <c r="Z7" s="7">
        <v>3278794</v>
      </c>
      <c r="AA7" s="7"/>
      <c r="AB7" s="7"/>
      <c r="AC7" s="7"/>
      <c r="AD7" s="7"/>
      <c r="AE7" s="7"/>
      <c r="AF7" s="7"/>
      <c r="AG7" s="7"/>
      <c r="AH7" s="7"/>
      <c r="AI7" s="7">
        <v>151630</v>
      </c>
      <c r="AJ7" s="7"/>
      <c r="AK7" s="7"/>
      <c r="AL7" s="7"/>
      <c r="AM7" s="7"/>
      <c r="AN7" s="7">
        <v>3430424</v>
      </c>
      <c r="AO7" s="13">
        <v>6585357</v>
      </c>
      <c r="AP7" s="7"/>
      <c r="AQ7" s="7">
        <v>109594</v>
      </c>
      <c r="AR7" s="7">
        <v>109594</v>
      </c>
      <c r="AS7" s="7">
        <v>1111045</v>
      </c>
      <c r="AT7" s="7">
        <v>63014</v>
      </c>
      <c r="AU7" s="7">
        <v>641668</v>
      </c>
      <c r="AV7" s="7">
        <v>641668</v>
      </c>
      <c r="AW7" s="7"/>
      <c r="AX7" s="7">
        <v>259068</v>
      </c>
      <c r="AY7" s="7">
        <v>2184389</v>
      </c>
      <c r="AZ7" s="7"/>
      <c r="BA7" s="10">
        <v>2184389</v>
      </c>
      <c r="BB7" s="7"/>
      <c r="BC7" s="7"/>
      <c r="BD7" s="7"/>
      <c r="BE7" s="7"/>
      <c r="BF7" s="7"/>
      <c r="BG7" s="7"/>
      <c r="BH7" s="7">
        <v>498262</v>
      </c>
      <c r="BI7" s="7">
        <v>498262</v>
      </c>
      <c r="BJ7" s="7"/>
      <c r="BK7" s="7">
        <v>498262</v>
      </c>
      <c r="BL7" s="13">
        <v>2682651</v>
      </c>
      <c r="BM7" s="7">
        <v>550000</v>
      </c>
      <c r="BN7" s="7">
        <v>0</v>
      </c>
      <c r="BO7" s="7">
        <v>0</v>
      </c>
      <c r="BP7" s="7">
        <v>0</v>
      </c>
      <c r="BQ7" s="7">
        <v>0</v>
      </c>
      <c r="BR7" s="7">
        <v>248967</v>
      </c>
      <c r="BS7" s="7">
        <v>275000</v>
      </c>
      <c r="BT7" s="7">
        <v>2828739</v>
      </c>
      <c r="BU7" s="7">
        <v>3902706</v>
      </c>
      <c r="BV7" s="7">
        <v>6585357</v>
      </c>
      <c r="BX7" s="27">
        <f t="shared" si="1"/>
        <v>1.4443091409085103</v>
      </c>
      <c r="BY7" s="28">
        <v>1</v>
      </c>
      <c r="CA7" s="48">
        <v>4</v>
      </c>
      <c r="CB7" s="19">
        <v>4.99</v>
      </c>
      <c r="CC7" s="20">
        <v>2</v>
      </c>
      <c r="CD7" s="49">
        <f t="shared" si="2"/>
        <v>8.6956521739130432E-2</v>
      </c>
      <c r="CJ7" s="64">
        <f t="shared" si="0"/>
        <v>40.736606990327175</v>
      </c>
      <c r="CK7" s="65">
        <v>1</v>
      </c>
      <c r="CL7" s="2"/>
      <c r="CM7" s="17">
        <v>40</v>
      </c>
      <c r="CN7" s="17">
        <v>49</v>
      </c>
      <c r="CO7" s="17">
        <v>4</v>
      </c>
      <c r="CP7" s="18">
        <f t="shared" si="3"/>
        <v>0.17391304347826086</v>
      </c>
      <c r="CQ7" s="2"/>
      <c r="CR7" s="2"/>
      <c r="CS7" s="2"/>
    </row>
    <row r="8" spans="2:100" x14ac:dyDescent="0.2">
      <c r="B8" s="6">
        <v>6</v>
      </c>
      <c r="C8" s="7" t="s">
        <v>72</v>
      </c>
      <c r="D8" s="7" t="s">
        <v>73</v>
      </c>
      <c r="E8" s="7">
        <v>830032102</v>
      </c>
      <c r="F8" s="7" t="s">
        <v>84</v>
      </c>
      <c r="G8" s="7" t="s">
        <v>108</v>
      </c>
      <c r="H8" s="7" t="s">
        <v>100</v>
      </c>
      <c r="I8" s="7" t="s">
        <v>74</v>
      </c>
      <c r="J8" s="7" t="s">
        <v>109</v>
      </c>
      <c r="K8" s="7" t="s">
        <v>75</v>
      </c>
      <c r="L8" s="7" t="s">
        <v>75</v>
      </c>
      <c r="M8" s="7" t="s">
        <v>76</v>
      </c>
      <c r="N8" s="7">
        <v>212933</v>
      </c>
      <c r="O8" s="7">
        <v>601557</v>
      </c>
      <c r="P8" s="7">
        <v>2235806</v>
      </c>
      <c r="Q8" s="7">
        <v>1367291</v>
      </c>
      <c r="R8" s="7"/>
      <c r="S8" s="7">
        <v>969257</v>
      </c>
      <c r="T8" s="7"/>
      <c r="U8" s="7"/>
      <c r="V8" s="7"/>
      <c r="W8" s="7">
        <v>5386844</v>
      </c>
      <c r="X8" s="7"/>
      <c r="Y8" s="10">
        <v>5386844</v>
      </c>
      <c r="Z8" s="7">
        <v>4382952</v>
      </c>
      <c r="AA8" s="7"/>
      <c r="AB8" s="7"/>
      <c r="AC8" s="7"/>
      <c r="AD8" s="7">
        <v>83306</v>
      </c>
      <c r="AE8" s="7"/>
      <c r="AF8" s="7"/>
      <c r="AG8" s="7"/>
      <c r="AH8" s="7"/>
      <c r="AI8" s="7"/>
      <c r="AJ8" s="7"/>
      <c r="AK8" s="7"/>
      <c r="AL8" s="7">
        <v>68600</v>
      </c>
      <c r="AM8" s="7"/>
      <c r="AN8" s="7">
        <v>4534858</v>
      </c>
      <c r="AO8" s="13">
        <v>9921702</v>
      </c>
      <c r="AP8" s="7">
        <v>207176</v>
      </c>
      <c r="AQ8" s="7"/>
      <c r="AR8" s="7">
        <v>207176</v>
      </c>
      <c r="AS8" s="7">
        <v>284628</v>
      </c>
      <c r="AT8" s="7">
        <v>234954</v>
      </c>
      <c r="AU8" s="7">
        <v>237142</v>
      </c>
      <c r="AV8" s="7">
        <v>237142</v>
      </c>
      <c r="AW8" s="7"/>
      <c r="AX8" s="7"/>
      <c r="AY8" s="7">
        <v>963900</v>
      </c>
      <c r="AZ8" s="7"/>
      <c r="BA8" s="10">
        <v>963900</v>
      </c>
      <c r="BB8" s="7"/>
      <c r="BC8" s="7"/>
      <c r="BD8" s="7"/>
      <c r="BE8" s="7">
        <v>375998</v>
      </c>
      <c r="BF8" s="7">
        <v>304133</v>
      </c>
      <c r="BG8" s="7"/>
      <c r="BH8" s="7">
        <v>1744757</v>
      </c>
      <c r="BI8" s="7">
        <v>1744757</v>
      </c>
      <c r="BJ8" s="7">
        <v>723913</v>
      </c>
      <c r="BK8" s="7">
        <v>3148801</v>
      </c>
      <c r="BL8" s="13">
        <v>4112701</v>
      </c>
      <c r="BM8" s="7">
        <v>1198180</v>
      </c>
      <c r="BN8" s="7"/>
      <c r="BO8" s="7"/>
      <c r="BP8" s="7"/>
      <c r="BQ8" s="7"/>
      <c r="BR8" s="7">
        <v>592344</v>
      </c>
      <c r="BS8" s="7">
        <v>593459</v>
      </c>
      <c r="BT8" s="7">
        <v>3425018</v>
      </c>
      <c r="BU8" s="7">
        <v>5809001</v>
      </c>
      <c r="BV8" s="7">
        <v>9921702</v>
      </c>
      <c r="BX8" s="33">
        <f t="shared" si="1"/>
        <v>5.5885921776117851</v>
      </c>
      <c r="BY8" s="34">
        <v>1</v>
      </c>
      <c r="CA8" s="48">
        <v>5</v>
      </c>
      <c r="CB8" s="19">
        <v>5.99</v>
      </c>
      <c r="CC8" s="20">
        <v>1</v>
      </c>
      <c r="CD8" s="49">
        <f t="shared" si="2"/>
        <v>4.3478260869565216E-2</v>
      </c>
      <c r="CJ8" s="64">
        <f t="shared" si="0"/>
        <v>41.45156748307901</v>
      </c>
      <c r="CK8" s="65">
        <v>2</v>
      </c>
      <c r="CL8" s="2"/>
      <c r="CM8" s="19">
        <v>50</v>
      </c>
      <c r="CN8" s="19">
        <v>59</v>
      </c>
      <c r="CO8" s="20">
        <v>1</v>
      </c>
      <c r="CP8" s="21">
        <f t="shared" si="3"/>
        <v>4.3478260869565216E-2</v>
      </c>
      <c r="CQ8" s="2"/>
      <c r="CR8" s="2"/>
      <c r="CS8" s="2"/>
    </row>
    <row r="9" spans="2:100" x14ac:dyDescent="0.2">
      <c r="B9" s="6">
        <v>7</v>
      </c>
      <c r="C9" s="7" t="s">
        <v>72</v>
      </c>
      <c r="D9" s="7" t="s">
        <v>73</v>
      </c>
      <c r="E9" s="7">
        <v>830069056</v>
      </c>
      <c r="F9" s="7" t="s">
        <v>84</v>
      </c>
      <c r="G9" s="7" t="s">
        <v>110</v>
      </c>
      <c r="H9" s="7" t="s">
        <v>111</v>
      </c>
      <c r="I9" s="7" t="s">
        <v>77</v>
      </c>
      <c r="J9" s="7" t="s">
        <v>112</v>
      </c>
      <c r="K9" s="7" t="s">
        <v>75</v>
      </c>
      <c r="L9" s="7" t="s">
        <v>75</v>
      </c>
      <c r="M9" s="7" t="s">
        <v>76</v>
      </c>
      <c r="N9" s="7">
        <v>10470694</v>
      </c>
      <c r="O9" s="7">
        <v>24667050</v>
      </c>
      <c r="P9" s="7"/>
      <c r="Q9" s="7">
        <v>135603</v>
      </c>
      <c r="R9" s="7"/>
      <c r="S9" s="7"/>
      <c r="T9" s="7"/>
      <c r="U9" s="7">
        <v>307007</v>
      </c>
      <c r="V9" s="7"/>
      <c r="W9" s="7">
        <v>35580354</v>
      </c>
      <c r="X9" s="7"/>
      <c r="Y9" s="10">
        <v>35580354</v>
      </c>
      <c r="Z9" s="7">
        <v>825959</v>
      </c>
      <c r="AA9" s="7"/>
      <c r="AB9" s="7"/>
      <c r="AC9" s="7"/>
      <c r="AD9" s="7"/>
      <c r="AE9" s="7"/>
      <c r="AF9" s="7"/>
      <c r="AG9" s="7"/>
      <c r="AH9" s="7"/>
      <c r="AI9" s="7">
        <v>311128</v>
      </c>
      <c r="AJ9" s="7"/>
      <c r="AK9" s="7"/>
      <c r="AL9" s="7"/>
      <c r="AM9" s="7"/>
      <c r="AN9" s="7">
        <v>1137087</v>
      </c>
      <c r="AO9" s="13">
        <v>36717441</v>
      </c>
      <c r="AP9" s="7">
        <v>3449427</v>
      </c>
      <c r="AQ9" s="7"/>
      <c r="AR9" s="7">
        <v>3449427</v>
      </c>
      <c r="AS9" s="7">
        <v>11036658</v>
      </c>
      <c r="AT9" s="7"/>
      <c r="AU9" s="7"/>
      <c r="AV9" s="7"/>
      <c r="AW9" s="7"/>
      <c r="AX9" s="7"/>
      <c r="AY9" s="7">
        <v>14486085</v>
      </c>
      <c r="AZ9" s="7"/>
      <c r="BA9" s="10">
        <v>14486085</v>
      </c>
      <c r="BB9" s="7"/>
      <c r="BC9" s="7"/>
      <c r="BD9" s="7"/>
      <c r="BE9" s="7"/>
      <c r="BF9" s="7">
        <v>390570</v>
      </c>
      <c r="BG9" s="7"/>
      <c r="BH9" s="7"/>
      <c r="BI9" s="7"/>
      <c r="BJ9" s="7">
        <v>262972</v>
      </c>
      <c r="BK9" s="7">
        <v>653542</v>
      </c>
      <c r="BL9" s="13">
        <v>15139627</v>
      </c>
      <c r="BM9" s="7">
        <v>906852</v>
      </c>
      <c r="BN9" s="7"/>
      <c r="BO9" s="7"/>
      <c r="BP9" s="7"/>
      <c r="BQ9" s="7">
        <v>533925</v>
      </c>
      <c r="BR9" s="7"/>
      <c r="BS9" s="7">
        <v>10386</v>
      </c>
      <c r="BT9" s="7">
        <v>20126651</v>
      </c>
      <c r="BU9" s="7">
        <v>21577814</v>
      </c>
      <c r="BV9" s="7">
        <v>36717441</v>
      </c>
      <c r="BX9" s="24">
        <f t="shared" si="1"/>
        <v>2.4561745978986043</v>
      </c>
      <c r="BY9" s="25">
        <v>2</v>
      </c>
      <c r="CA9" s="81" t="s">
        <v>156</v>
      </c>
      <c r="CB9" s="76"/>
      <c r="CC9" s="20">
        <v>4</v>
      </c>
      <c r="CD9" s="49">
        <f>CC9/$B$25</f>
        <v>0.17391304347826086</v>
      </c>
      <c r="CJ9" s="64">
        <f t="shared" si="0"/>
        <v>41.232794518550463</v>
      </c>
      <c r="CK9" s="65">
        <v>3</v>
      </c>
      <c r="CL9" s="2"/>
      <c r="CM9" s="17">
        <v>60</v>
      </c>
      <c r="CN9" s="17">
        <v>69</v>
      </c>
      <c r="CO9" s="17">
        <v>3</v>
      </c>
      <c r="CP9" s="18">
        <f t="shared" si="3"/>
        <v>0.13043478260869565</v>
      </c>
      <c r="CQ9" s="2"/>
      <c r="CR9" s="2"/>
      <c r="CS9" s="2"/>
    </row>
    <row r="10" spans="2:100" x14ac:dyDescent="0.2">
      <c r="B10" s="6">
        <v>8</v>
      </c>
      <c r="C10" s="7" t="s">
        <v>72</v>
      </c>
      <c r="D10" s="7" t="s">
        <v>73</v>
      </c>
      <c r="E10" s="7">
        <v>900025447</v>
      </c>
      <c r="F10" s="7" t="s">
        <v>84</v>
      </c>
      <c r="G10" s="7" t="s">
        <v>113</v>
      </c>
      <c r="H10" s="7" t="s">
        <v>97</v>
      </c>
      <c r="I10" s="7" t="s">
        <v>74</v>
      </c>
      <c r="J10" s="7" t="s">
        <v>114</v>
      </c>
      <c r="K10" s="7" t="s">
        <v>75</v>
      </c>
      <c r="L10" s="7" t="s">
        <v>75</v>
      </c>
      <c r="M10" s="7" t="s">
        <v>76</v>
      </c>
      <c r="N10" s="7">
        <v>3593</v>
      </c>
      <c r="O10" s="7">
        <v>1084958</v>
      </c>
      <c r="P10" s="7">
        <v>123836</v>
      </c>
      <c r="Q10" s="7">
        <v>34795</v>
      </c>
      <c r="R10" s="7"/>
      <c r="S10" s="7"/>
      <c r="T10" s="7"/>
      <c r="U10" s="7"/>
      <c r="V10" s="7"/>
      <c r="W10" s="7">
        <v>1247182</v>
      </c>
      <c r="X10" s="7"/>
      <c r="Y10" s="10">
        <v>1247182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13">
        <v>1247182</v>
      </c>
      <c r="AP10" s="7"/>
      <c r="AQ10" s="7"/>
      <c r="AR10" s="7"/>
      <c r="AS10" s="7">
        <v>813415</v>
      </c>
      <c r="AT10" s="7">
        <v>1</v>
      </c>
      <c r="AU10" s="7"/>
      <c r="AV10" s="7"/>
      <c r="AW10" s="7"/>
      <c r="AX10" s="7"/>
      <c r="AY10" s="7">
        <v>813416</v>
      </c>
      <c r="AZ10" s="7"/>
      <c r="BA10" s="10">
        <v>813416</v>
      </c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13">
        <v>813416</v>
      </c>
      <c r="BM10" s="7">
        <v>100000</v>
      </c>
      <c r="BN10" s="7"/>
      <c r="BO10" s="7"/>
      <c r="BP10" s="7"/>
      <c r="BQ10" s="7"/>
      <c r="BR10" s="7">
        <v>699726</v>
      </c>
      <c r="BS10" s="7"/>
      <c r="BT10" s="7">
        <v>-365960</v>
      </c>
      <c r="BU10" s="7">
        <v>433766</v>
      </c>
      <c r="BV10" s="7">
        <v>1247182</v>
      </c>
      <c r="BX10" s="27">
        <f t="shared" si="1"/>
        <v>1.5332646517894903</v>
      </c>
      <c r="BY10" s="28">
        <v>2</v>
      </c>
      <c r="CA10" s="81" t="s">
        <v>155</v>
      </c>
      <c r="CB10" s="76"/>
      <c r="CC10" s="20">
        <v>2</v>
      </c>
      <c r="CD10" s="49">
        <f>CC10/$B$25</f>
        <v>8.6956521739130432E-2</v>
      </c>
      <c r="CJ10" s="67">
        <f t="shared" si="0"/>
        <v>65.220312672889762</v>
      </c>
      <c r="CK10" s="56">
        <v>1</v>
      </c>
      <c r="CL10" s="2"/>
      <c r="CM10" s="19">
        <v>70</v>
      </c>
      <c r="CN10" s="19">
        <v>79</v>
      </c>
      <c r="CO10" s="20">
        <v>2</v>
      </c>
      <c r="CP10" s="21">
        <f t="shared" si="3"/>
        <v>8.6956521739130432E-2</v>
      </c>
      <c r="CQ10" s="2"/>
      <c r="CR10" s="2"/>
      <c r="CS10" s="2"/>
    </row>
    <row r="11" spans="2:100" ht="13.5" thickBot="1" x14ac:dyDescent="0.25">
      <c r="B11" s="6">
        <v>9</v>
      </c>
      <c r="C11" s="7" t="s">
        <v>72</v>
      </c>
      <c r="D11" s="7" t="s">
        <v>73</v>
      </c>
      <c r="E11" s="7">
        <v>900075901</v>
      </c>
      <c r="F11" s="7" t="s">
        <v>84</v>
      </c>
      <c r="G11" s="7" t="s">
        <v>115</v>
      </c>
      <c r="H11" s="7" t="s">
        <v>100</v>
      </c>
      <c r="I11" s="7" t="s">
        <v>74</v>
      </c>
      <c r="J11" s="7" t="s">
        <v>116</v>
      </c>
      <c r="K11" s="7" t="s">
        <v>92</v>
      </c>
      <c r="L11" s="7" t="s">
        <v>117</v>
      </c>
      <c r="M11" s="7" t="s">
        <v>76</v>
      </c>
      <c r="N11" s="7">
        <v>416153</v>
      </c>
      <c r="O11" s="7">
        <v>4025953</v>
      </c>
      <c r="P11" s="7">
        <v>2157202</v>
      </c>
      <c r="Q11" s="7"/>
      <c r="R11" s="7"/>
      <c r="S11" s="7"/>
      <c r="T11" s="7"/>
      <c r="U11" s="7"/>
      <c r="V11" s="7"/>
      <c r="W11" s="7">
        <v>6599308</v>
      </c>
      <c r="X11" s="7"/>
      <c r="Y11" s="10">
        <v>6599308</v>
      </c>
      <c r="Z11" s="7">
        <v>3245964</v>
      </c>
      <c r="AA11" s="7"/>
      <c r="AB11" s="7"/>
      <c r="AC11" s="7"/>
      <c r="AD11" s="7">
        <v>12776</v>
      </c>
      <c r="AE11" s="7"/>
      <c r="AF11" s="7"/>
      <c r="AG11" s="7"/>
      <c r="AH11" s="7"/>
      <c r="AI11" s="7"/>
      <c r="AJ11" s="7"/>
      <c r="AK11" s="7"/>
      <c r="AL11" s="7"/>
      <c r="AM11" s="7"/>
      <c r="AN11" s="7">
        <v>3258740</v>
      </c>
      <c r="AO11" s="13">
        <v>9858048</v>
      </c>
      <c r="AP11" s="7"/>
      <c r="AQ11" s="7"/>
      <c r="AR11" s="7"/>
      <c r="AS11" s="7">
        <v>1562992</v>
      </c>
      <c r="AT11" s="7"/>
      <c r="AU11" s="7"/>
      <c r="AV11" s="7"/>
      <c r="AW11" s="7"/>
      <c r="AX11" s="7"/>
      <c r="AY11" s="7">
        <v>1562992</v>
      </c>
      <c r="AZ11" s="7"/>
      <c r="BA11" s="10">
        <v>1562992</v>
      </c>
      <c r="BB11" s="7"/>
      <c r="BC11" s="7"/>
      <c r="BD11" s="7"/>
      <c r="BE11" s="7">
        <v>2520479</v>
      </c>
      <c r="BF11" s="7"/>
      <c r="BG11" s="7"/>
      <c r="BH11" s="7"/>
      <c r="BI11" s="7"/>
      <c r="BJ11" s="7"/>
      <c r="BK11" s="7">
        <v>2520479</v>
      </c>
      <c r="BL11" s="13">
        <v>4083471</v>
      </c>
      <c r="BM11" s="7">
        <v>300000</v>
      </c>
      <c r="BN11" s="7"/>
      <c r="BO11" s="7"/>
      <c r="BP11" s="7"/>
      <c r="BQ11" s="7"/>
      <c r="BR11" s="7"/>
      <c r="BS11" s="7">
        <v>150000</v>
      </c>
      <c r="BT11" s="7">
        <v>5324577</v>
      </c>
      <c r="BU11" s="7">
        <v>5774577</v>
      </c>
      <c r="BV11" s="7">
        <v>9858048</v>
      </c>
      <c r="BX11" s="31">
        <f t="shared" si="1"/>
        <v>4.2222276249654511</v>
      </c>
      <c r="BY11" s="32">
        <v>1</v>
      </c>
      <c r="CA11" s="82" t="s">
        <v>154</v>
      </c>
      <c r="CB11" s="83"/>
      <c r="CC11" s="52">
        <f>SUM(CC3:CC10)</f>
        <v>23</v>
      </c>
      <c r="CD11" s="53">
        <f>SUM(CD3:CD10)</f>
        <v>1</v>
      </c>
      <c r="CJ11" s="64">
        <f t="shared" si="0"/>
        <v>41.422713705593644</v>
      </c>
      <c r="CK11" s="65">
        <v>4</v>
      </c>
      <c r="CL11" s="2"/>
      <c r="CM11" s="19">
        <v>80</v>
      </c>
      <c r="CN11" s="19">
        <v>89</v>
      </c>
      <c r="CO11" s="20">
        <v>2</v>
      </c>
      <c r="CP11" s="21">
        <f t="shared" si="3"/>
        <v>8.6956521739130432E-2</v>
      </c>
      <c r="CQ11" s="2"/>
      <c r="CR11" s="2"/>
      <c r="CS11" s="2"/>
    </row>
    <row r="12" spans="2:100" x14ac:dyDescent="0.2">
      <c r="B12" s="6">
        <v>10</v>
      </c>
      <c r="C12" s="7" t="s">
        <v>72</v>
      </c>
      <c r="D12" s="7" t="s">
        <v>73</v>
      </c>
      <c r="E12" s="7">
        <v>900163630</v>
      </c>
      <c r="F12" s="7" t="s">
        <v>84</v>
      </c>
      <c r="G12" s="7" t="s">
        <v>118</v>
      </c>
      <c r="H12" s="7" t="s">
        <v>111</v>
      </c>
      <c r="I12" s="7" t="s">
        <v>81</v>
      </c>
      <c r="J12" s="7" t="s">
        <v>119</v>
      </c>
      <c r="K12" s="7" t="s">
        <v>80</v>
      </c>
      <c r="L12" s="7" t="s">
        <v>94</v>
      </c>
      <c r="M12" s="7" t="s">
        <v>76</v>
      </c>
      <c r="N12" s="7">
        <v>135884</v>
      </c>
      <c r="O12" s="7"/>
      <c r="P12" s="7"/>
      <c r="Q12" s="7"/>
      <c r="R12" s="7"/>
      <c r="S12" s="7"/>
      <c r="T12" s="7"/>
      <c r="U12" s="7"/>
      <c r="V12" s="7"/>
      <c r="W12" s="7">
        <v>135884</v>
      </c>
      <c r="X12" s="7"/>
      <c r="Y12" s="10">
        <v>135884</v>
      </c>
      <c r="Z12" s="7"/>
      <c r="AA12" s="7"/>
      <c r="AB12" s="7"/>
      <c r="AC12" s="7"/>
      <c r="AD12" s="7"/>
      <c r="AE12" s="7"/>
      <c r="AF12" s="7"/>
      <c r="AG12" s="7">
        <v>718572</v>
      </c>
      <c r="AH12" s="7"/>
      <c r="AI12" s="7"/>
      <c r="AJ12" s="7">
        <v>10640</v>
      </c>
      <c r="AK12" s="7">
        <v>2884929</v>
      </c>
      <c r="AL12" s="7"/>
      <c r="AM12" s="7"/>
      <c r="AN12" s="7">
        <v>3614141</v>
      </c>
      <c r="AO12" s="13">
        <v>3750025</v>
      </c>
      <c r="AP12" s="7"/>
      <c r="AQ12" s="7"/>
      <c r="AR12" s="7"/>
      <c r="AS12" s="7"/>
      <c r="AT12" s="7">
        <v>1445</v>
      </c>
      <c r="AU12" s="7"/>
      <c r="AV12" s="7"/>
      <c r="AW12" s="7"/>
      <c r="AX12" s="7"/>
      <c r="AY12" s="7">
        <v>1445</v>
      </c>
      <c r="AZ12" s="7"/>
      <c r="BA12" s="10">
        <v>1445</v>
      </c>
      <c r="BB12" s="7"/>
      <c r="BC12" s="7"/>
      <c r="BD12" s="7"/>
      <c r="BE12" s="7">
        <v>908071</v>
      </c>
      <c r="BF12" s="7">
        <v>14015</v>
      </c>
      <c r="BG12" s="7"/>
      <c r="BH12" s="7"/>
      <c r="BI12" s="7"/>
      <c r="BJ12" s="7"/>
      <c r="BK12" s="7">
        <v>922086</v>
      </c>
      <c r="BL12" s="13">
        <v>923531</v>
      </c>
      <c r="BM12" s="7">
        <v>10000</v>
      </c>
      <c r="BN12" s="7"/>
      <c r="BO12" s="7"/>
      <c r="BP12" s="7"/>
      <c r="BQ12" s="7"/>
      <c r="BR12" s="7"/>
      <c r="BS12" s="7">
        <v>5000</v>
      </c>
      <c r="BT12" s="7">
        <v>2811494</v>
      </c>
      <c r="BU12" s="7">
        <v>2826494</v>
      </c>
      <c r="BV12" s="7">
        <v>3750025</v>
      </c>
      <c r="BX12" s="37">
        <f t="shared" si="1"/>
        <v>94.037370242214536</v>
      </c>
      <c r="BY12" s="38">
        <v>2</v>
      </c>
      <c r="CJ12" s="57">
        <f t="shared" si="0"/>
        <v>24.627329151138994</v>
      </c>
      <c r="CK12" s="43">
        <v>1</v>
      </c>
      <c r="CL12" s="2"/>
      <c r="CM12" s="19">
        <v>90</v>
      </c>
      <c r="CN12" s="19">
        <v>99</v>
      </c>
      <c r="CO12" s="20">
        <v>1</v>
      </c>
      <c r="CP12" s="21">
        <f t="shared" si="3"/>
        <v>4.3478260869565216E-2</v>
      </c>
      <c r="CQ12" s="2"/>
      <c r="CR12" s="2"/>
      <c r="CS12" s="2"/>
    </row>
    <row r="13" spans="2:100" x14ac:dyDescent="0.2">
      <c r="B13" s="6">
        <v>11</v>
      </c>
      <c r="C13" s="7" t="s">
        <v>72</v>
      </c>
      <c r="D13" s="7" t="s">
        <v>73</v>
      </c>
      <c r="E13" s="7">
        <v>900171569</v>
      </c>
      <c r="F13" s="7" t="s">
        <v>84</v>
      </c>
      <c r="G13" s="7" t="s">
        <v>120</v>
      </c>
      <c r="H13" s="7" t="s">
        <v>97</v>
      </c>
      <c r="I13" s="7" t="s">
        <v>74</v>
      </c>
      <c r="J13" s="7" t="s">
        <v>121</v>
      </c>
      <c r="K13" s="7" t="s">
        <v>78</v>
      </c>
      <c r="L13" s="7" t="s">
        <v>79</v>
      </c>
      <c r="M13" s="7" t="s">
        <v>76</v>
      </c>
      <c r="N13" s="7">
        <v>1227840</v>
      </c>
      <c r="O13" s="7">
        <v>20515860</v>
      </c>
      <c r="P13" s="7">
        <v>3793676</v>
      </c>
      <c r="Q13" s="7"/>
      <c r="R13" s="7"/>
      <c r="S13" s="7"/>
      <c r="T13" s="7"/>
      <c r="U13" s="7"/>
      <c r="V13" s="7"/>
      <c r="W13" s="7">
        <v>25537376</v>
      </c>
      <c r="X13" s="7"/>
      <c r="Y13" s="10">
        <v>25537376</v>
      </c>
      <c r="Z13" s="7">
        <v>743650</v>
      </c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>
        <v>743650</v>
      </c>
      <c r="AO13" s="13">
        <v>26281026</v>
      </c>
      <c r="AP13" s="7">
        <v>70932</v>
      </c>
      <c r="AQ13" s="7"/>
      <c r="AR13" s="7">
        <v>70932</v>
      </c>
      <c r="AS13" s="7">
        <v>3628055</v>
      </c>
      <c r="AT13" s="7">
        <v>184183</v>
      </c>
      <c r="AU13" s="7">
        <v>9482970</v>
      </c>
      <c r="AV13" s="7">
        <v>9482970</v>
      </c>
      <c r="AW13" s="7"/>
      <c r="AX13" s="7">
        <v>18534</v>
      </c>
      <c r="AY13" s="7">
        <v>13384674</v>
      </c>
      <c r="AZ13" s="7"/>
      <c r="BA13" s="10">
        <v>13384674</v>
      </c>
      <c r="BB13" s="7"/>
      <c r="BC13" s="7"/>
      <c r="BD13" s="7"/>
      <c r="BE13" s="7">
        <v>5158838</v>
      </c>
      <c r="BF13" s="7">
        <v>669894</v>
      </c>
      <c r="BG13" s="7"/>
      <c r="BH13" s="7">
        <v>501384</v>
      </c>
      <c r="BI13" s="7">
        <v>501384</v>
      </c>
      <c r="BJ13" s="7"/>
      <c r="BK13" s="7">
        <v>6330116</v>
      </c>
      <c r="BL13" s="13">
        <v>19714790</v>
      </c>
      <c r="BM13" s="7">
        <v>500000</v>
      </c>
      <c r="BN13" s="7"/>
      <c r="BO13" s="7"/>
      <c r="BP13" s="7"/>
      <c r="BQ13" s="7"/>
      <c r="BR13" s="7"/>
      <c r="BS13" s="7"/>
      <c r="BT13" s="7">
        <v>6066236</v>
      </c>
      <c r="BU13" s="7">
        <v>6566236</v>
      </c>
      <c r="BV13" s="7">
        <v>26281026</v>
      </c>
      <c r="BX13" s="27">
        <f t="shared" si="1"/>
        <v>1.9079565180295015</v>
      </c>
      <c r="BY13" s="28">
        <v>3</v>
      </c>
      <c r="CJ13" s="68">
        <f t="shared" si="0"/>
        <v>75.015298108985547</v>
      </c>
      <c r="CK13" s="40">
        <v>2</v>
      </c>
      <c r="CL13" s="2"/>
      <c r="CM13" s="75" t="s">
        <v>160</v>
      </c>
      <c r="CN13" s="76"/>
      <c r="CO13" s="20">
        <v>1</v>
      </c>
      <c r="CP13" s="21">
        <f t="shared" si="3"/>
        <v>4.3478260869565216E-2</v>
      </c>
      <c r="CQ13" s="2"/>
      <c r="CR13" s="2"/>
      <c r="CS13" s="2"/>
    </row>
    <row r="14" spans="2:100" x14ac:dyDescent="0.2">
      <c r="B14" s="6">
        <v>12</v>
      </c>
      <c r="C14" s="7" t="s">
        <v>72</v>
      </c>
      <c r="D14" s="7" t="s">
        <v>73</v>
      </c>
      <c r="E14" s="7">
        <v>900236599</v>
      </c>
      <c r="F14" s="7" t="s">
        <v>84</v>
      </c>
      <c r="G14" s="7" t="s">
        <v>123</v>
      </c>
      <c r="H14" s="7" t="s">
        <v>111</v>
      </c>
      <c r="I14" s="7" t="s">
        <v>74</v>
      </c>
      <c r="J14" s="7" t="s">
        <v>124</v>
      </c>
      <c r="K14" s="7" t="s">
        <v>75</v>
      </c>
      <c r="L14" s="7" t="s">
        <v>75</v>
      </c>
      <c r="M14" s="7" t="s">
        <v>76</v>
      </c>
      <c r="N14" s="7">
        <v>345296</v>
      </c>
      <c r="O14" s="7">
        <v>1984141</v>
      </c>
      <c r="P14" s="7"/>
      <c r="Q14" s="7"/>
      <c r="R14" s="7"/>
      <c r="S14" s="7"/>
      <c r="T14" s="7">
        <v>75000</v>
      </c>
      <c r="U14" s="7"/>
      <c r="V14" s="7"/>
      <c r="W14" s="7">
        <v>2404437</v>
      </c>
      <c r="X14" s="7"/>
      <c r="Y14" s="10">
        <v>2404437</v>
      </c>
      <c r="Z14" s="7">
        <v>15176869</v>
      </c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>
        <v>2180738</v>
      </c>
      <c r="AL14" s="7"/>
      <c r="AM14" s="7"/>
      <c r="AN14" s="7">
        <v>17357607</v>
      </c>
      <c r="AO14" s="13">
        <v>19762044</v>
      </c>
      <c r="AP14" s="7">
        <v>15552</v>
      </c>
      <c r="AQ14" s="7"/>
      <c r="AR14" s="7">
        <v>15552</v>
      </c>
      <c r="AS14" s="7">
        <v>652628</v>
      </c>
      <c r="AT14" s="7">
        <v>31940</v>
      </c>
      <c r="AU14" s="7"/>
      <c r="AV14" s="7"/>
      <c r="AW14" s="7"/>
      <c r="AX14" s="7"/>
      <c r="AY14" s="7">
        <v>700120</v>
      </c>
      <c r="AZ14" s="7"/>
      <c r="BA14" s="10">
        <v>700120</v>
      </c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13">
        <v>700120</v>
      </c>
      <c r="BM14" s="7">
        <v>210000</v>
      </c>
      <c r="BN14" s="7">
        <v>11078655</v>
      </c>
      <c r="BO14" s="7"/>
      <c r="BP14" s="7"/>
      <c r="BQ14" s="7"/>
      <c r="BR14" s="7">
        <v>1709883</v>
      </c>
      <c r="BS14" s="7">
        <v>8268</v>
      </c>
      <c r="BT14" s="7">
        <v>6055118</v>
      </c>
      <c r="BU14" s="7">
        <v>19061924</v>
      </c>
      <c r="BV14" s="7">
        <v>19762044</v>
      </c>
      <c r="BX14" s="29">
        <f t="shared" si="1"/>
        <v>3.4343212592127066</v>
      </c>
      <c r="BY14" s="30">
        <v>1</v>
      </c>
      <c r="CA14" s="1" t="str">
        <f>CA3&amp;"-"&amp;CB3</f>
        <v>0-0,99</v>
      </c>
      <c r="CB14" s="1">
        <f>CC3</f>
        <v>3</v>
      </c>
      <c r="CJ14" s="58">
        <f t="shared" si="0"/>
        <v>3.5427509421596266</v>
      </c>
      <c r="CK14" s="42">
        <v>3</v>
      </c>
      <c r="CL14" s="2"/>
      <c r="CM14" s="77" t="s">
        <v>154</v>
      </c>
      <c r="CN14" s="78"/>
      <c r="CO14" s="16">
        <f>SUM(CO3:CO13)</f>
        <v>23</v>
      </c>
      <c r="CP14" s="55">
        <f>SUM(CP3:CP13)</f>
        <v>1</v>
      </c>
      <c r="CQ14" s="2"/>
      <c r="CR14" s="2"/>
      <c r="CS14" s="2"/>
    </row>
    <row r="15" spans="2:100" x14ac:dyDescent="0.2">
      <c r="B15" s="6">
        <v>13</v>
      </c>
      <c r="C15" s="7" t="s">
        <v>72</v>
      </c>
      <c r="D15" s="7" t="s">
        <v>73</v>
      </c>
      <c r="E15" s="7">
        <v>900277865</v>
      </c>
      <c r="F15" s="7" t="s">
        <v>84</v>
      </c>
      <c r="G15" s="7" t="s">
        <v>125</v>
      </c>
      <c r="H15" s="7" t="s">
        <v>126</v>
      </c>
      <c r="I15" s="7" t="s">
        <v>81</v>
      </c>
      <c r="J15" s="7" t="s">
        <v>127</v>
      </c>
      <c r="K15" s="7" t="s">
        <v>88</v>
      </c>
      <c r="L15" s="7" t="s">
        <v>89</v>
      </c>
      <c r="M15" s="7" t="s">
        <v>76</v>
      </c>
      <c r="N15" s="7">
        <v>41119</v>
      </c>
      <c r="O15" s="7">
        <v>2061064</v>
      </c>
      <c r="P15" s="7"/>
      <c r="Q15" s="7"/>
      <c r="R15" s="7"/>
      <c r="S15" s="7"/>
      <c r="T15" s="7"/>
      <c r="U15" s="7"/>
      <c r="V15" s="7"/>
      <c r="W15" s="7">
        <v>2102183</v>
      </c>
      <c r="X15" s="7"/>
      <c r="Y15" s="10">
        <v>2102183</v>
      </c>
      <c r="Z15" s="7">
        <v>893609</v>
      </c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>
        <v>893609</v>
      </c>
      <c r="AO15" s="13">
        <v>2995792</v>
      </c>
      <c r="AP15" s="7">
        <v>96799</v>
      </c>
      <c r="AQ15" s="7"/>
      <c r="AR15" s="7">
        <v>96799</v>
      </c>
      <c r="AS15" s="7">
        <v>269188</v>
      </c>
      <c r="AT15" s="7">
        <v>143133</v>
      </c>
      <c r="AU15" s="7"/>
      <c r="AV15" s="7"/>
      <c r="AW15" s="7"/>
      <c r="AX15" s="7"/>
      <c r="AY15" s="7">
        <v>509120</v>
      </c>
      <c r="AZ15" s="7"/>
      <c r="BA15" s="10">
        <v>509120</v>
      </c>
      <c r="BB15" s="7"/>
      <c r="BC15" s="7"/>
      <c r="BD15" s="7"/>
      <c r="BE15" s="7"/>
      <c r="BF15" s="7"/>
      <c r="BG15" s="7"/>
      <c r="BH15" s="7">
        <v>98119</v>
      </c>
      <c r="BI15" s="7">
        <v>98119</v>
      </c>
      <c r="BJ15" s="7">
        <v>219870</v>
      </c>
      <c r="BK15" s="7">
        <v>317989</v>
      </c>
      <c r="BL15" s="13">
        <v>827109</v>
      </c>
      <c r="BM15" s="7">
        <v>885000</v>
      </c>
      <c r="BN15" s="7"/>
      <c r="BO15" s="7"/>
      <c r="BP15" s="7"/>
      <c r="BQ15" s="7"/>
      <c r="BR15" s="7"/>
      <c r="BS15" s="7">
        <v>1490</v>
      </c>
      <c r="BT15" s="7">
        <v>1282193</v>
      </c>
      <c r="BU15" s="7">
        <v>2168683</v>
      </c>
      <c r="BV15" s="7">
        <v>2995792</v>
      </c>
      <c r="BX15" s="31">
        <f t="shared" si="1"/>
        <v>4.1290520898805783</v>
      </c>
      <c r="BY15" s="32">
        <v>2</v>
      </c>
      <c r="CA15" s="1" t="str">
        <f t="shared" ref="CA15:CA19" si="4">CA4&amp;"-"&amp;CB4</f>
        <v>1-1,99</v>
      </c>
      <c r="CB15" s="1">
        <f t="shared" ref="CB15:CB21" si="5">CC4</f>
        <v>7</v>
      </c>
      <c r="CJ15" s="57">
        <f t="shared" si="0"/>
        <v>27.609026260835197</v>
      </c>
      <c r="CK15" s="43">
        <v>2</v>
      </c>
      <c r="CL15" s="2"/>
      <c r="CM15" s="2"/>
      <c r="CN15" s="2"/>
      <c r="CO15" s="2"/>
      <c r="CP15" s="2"/>
      <c r="CQ15" s="2"/>
      <c r="CR15" s="2"/>
      <c r="CS15" s="2"/>
    </row>
    <row r="16" spans="2:100" x14ac:dyDescent="0.2">
      <c r="B16" s="6">
        <v>14</v>
      </c>
      <c r="C16" s="7" t="s">
        <v>72</v>
      </c>
      <c r="D16" s="7" t="s">
        <v>73</v>
      </c>
      <c r="E16" s="7">
        <v>900374655</v>
      </c>
      <c r="F16" s="7" t="s">
        <v>84</v>
      </c>
      <c r="G16" s="7" t="s">
        <v>128</v>
      </c>
      <c r="H16" s="7" t="s">
        <v>126</v>
      </c>
      <c r="I16" s="7" t="s">
        <v>74</v>
      </c>
      <c r="J16" s="7" t="s">
        <v>122</v>
      </c>
      <c r="K16" s="7" t="s">
        <v>75</v>
      </c>
      <c r="L16" s="7" t="s">
        <v>75</v>
      </c>
      <c r="M16" s="7" t="s">
        <v>76</v>
      </c>
      <c r="N16" s="7">
        <v>0</v>
      </c>
      <c r="O16" s="7">
        <v>9144239</v>
      </c>
      <c r="P16" s="7"/>
      <c r="Q16" s="7">
        <v>304127</v>
      </c>
      <c r="R16" s="7"/>
      <c r="S16" s="7"/>
      <c r="T16" s="7">
        <v>1115878</v>
      </c>
      <c r="U16" s="7"/>
      <c r="V16" s="7"/>
      <c r="W16" s="7">
        <v>10564244</v>
      </c>
      <c r="X16" s="7"/>
      <c r="Y16" s="10">
        <v>10564244</v>
      </c>
      <c r="Z16" s="7">
        <v>0</v>
      </c>
      <c r="AA16" s="7"/>
      <c r="AB16" s="7"/>
      <c r="AC16" s="7"/>
      <c r="AD16" s="7"/>
      <c r="AE16" s="7"/>
      <c r="AF16" s="7"/>
      <c r="AG16" s="7"/>
      <c r="AH16" s="7"/>
      <c r="AI16" s="7">
        <v>368277</v>
      </c>
      <c r="AJ16" s="7"/>
      <c r="AK16" s="7"/>
      <c r="AL16" s="7"/>
      <c r="AM16" s="7"/>
      <c r="AN16" s="7">
        <v>368277</v>
      </c>
      <c r="AO16" s="13">
        <v>10932521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10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13">
        <v>0</v>
      </c>
      <c r="BM16" s="7">
        <v>8000000</v>
      </c>
      <c r="BN16" s="7"/>
      <c r="BO16" s="7"/>
      <c r="BP16" s="7"/>
      <c r="BQ16" s="7"/>
      <c r="BR16" s="7"/>
      <c r="BS16" s="7"/>
      <c r="BT16" s="7">
        <v>2932521</v>
      </c>
      <c r="BU16" s="7">
        <v>10932521</v>
      </c>
      <c r="BV16" s="7">
        <v>10932521</v>
      </c>
      <c r="BX16" s="35" t="e">
        <f t="shared" si="1"/>
        <v>#DIV/0!</v>
      </c>
      <c r="BY16" s="36">
        <v>2</v>
      </c>
      <c r="CA16" s="1" t="str">
        <f t="shared" si="4"/>
        <v>2-2,99</v>
      </c>
      <c r="CB16" s="1">
        <f t="shared" si="5"/>
        <v>3</v>
      </c>
      <c r="CJ16" s="58">
        <f t="shared" si="0"/>
        <v>0</v>
      </c>
      <c r="CK16" s="42">
        <v>4</v>
      </c>
      <c r="CL16" s="2"/>
      <c r="CM16" s="2"/>
      <c r="CN16" s="2"/>
      <c r="CO16" s="2"/>
      <c r="CP16" s="2"/>
      <c r="CQ16" s="2"/>
      <c r="CR16" s="2"/>
      <c r="CS16" s="2"/>
    </row>
    <row r="17" spans="2:97" x14ac:dyDescent="0.2">
      <c r="B17" s="6">
        <v>15</v>
      </c>
      <c r="C17" s="7" t="s">
        <v>72</v>
      </c>
      <c r="D17" s="7" t="s">
        <v>73</v>
      </c>
      <c r="E17" s="7">
        <v>900448104</v>
      </c>
      <c r="F17" s="7" t="s">
        <v>84</v>
      </c>
      <c r="G17" s="7" t="s">
        <v>129</v>
      </c>
      <c r="H17" s="7" t="s">
        <v>100</v>
      </c>
      <c r="I17" s="7" t="s">
        <v>74</v>
      </c>
      <c r="J17" s="7" t="s">
        <v>130</v>
      </c>
      <c r="K17" s="7" t="s">
        <v>85</v>
      </c>
      <c r="L17" s="7" t="s">
        <v>86</v>
      </c>
      <c r="M17" s="7" t="s">
        <v>76</v>
      </c>
      <c r="N17" s="7">
        <v>1980952</v>
      </c>
      <c r="O17" s="7">
        <v>2796448</v>
      </c>
      <c r="P17" s="7"/>
      <c r="Q17" s="7">
        <v>29407</v>
      </c>
      <c r="R17" s="7"/>
      <c r="S17" s="7"/>
      <c r="T17" s="7"/>
      <c r="U17" s="7"/>
      <c r="V17" s="7"/>
      <c r="W17" s="7">
        <v>4806807</v>
      </c>
      <c r="X17" s="7"/>
      <c r="Y17" s="10">
        <v>4806807</v>
      </c>
      <c r="Z17" s="7">
        <v>1735613</v>
      </c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>
        <v>1735613</v>
      </c>
      <c r="AO17" s="13">
        <v>6542420</v>
      </c>
      <c r="AP17" s="7">
        <v>160324</v>
      </c>
      <c r="AQ17" s="7"/>
      <c r="AR17" s="7">
        <v>160324</v>
      </c>
      <c r="AS17" s="7">
        <v>140161</v>
      </c>
      <c r="AT17" s="7">
        <v>54136</v>
      </c>
      <c r="AU17" s="7">
        <v>3428</v>
      </c>
      <c r="AV17" s="7">
        <v>3428</v>
      </c>
      <c r="AW17" s="7"/>
      <c r="AX17" s="7"/>
      <c r="AY17" s="7">
        <v>358049</v>
      </c>
      <c r="AZ17" s="7"/>
      <c r="BA17" s="10">
        <v>358049</v>
      </c>
      <c r="BB17" s="7"/>
      <c r="BC17" s="7"/>
      <c r="BD17" s="7"/>
      <c r="BE17" s="7"/>
      <c r="BF17" s="7"/>
      <c r="BG17" s="7"/>
      <c r="BH17" s="7"/>
      <c r="BI17" s="7"/>
      <c r="BJ17" s="7">
        <v>1729280</v>
      </c>
      <c r="BK17" s="7">
        <v>1729280</v>
      </c>
      <c r="BL17" s="13">
        <v>2087329</v>
      </c>
      <c r="BM17" s="7">
        <v>400000</v>
      </c>
      <c r="BN17" s="7">
        <v>507105</v>
      </c>
      <c r="BO17" s="7"/>
      <c r="BP17" s="7"/>
      <c r="BQ17" s="7">
        <v>2097542</v>
      </c>
      <c r="BR17" s="7"/>
      <c r="BS17" s="7">
        <v>222399</v>
      </c>
      <c r="BT17" s="7">
        <v>1228045</v>
      </c>
      <c r="BU17" s="7">
        <v>4455091</v>
      </c>
      <c r="BV17" s="7">
        <v>6542420</v>
      </c>
      <c r="BX17" s="37">
        <f t="shared" si="1"/>
        <v>13.4249976958461</v>
      </c>
      <c r="BY17" s="38">
        <v>3</v>
      </c>
      <c r="CA17" s="1" t="str">
        <f t="shared" si="4"/>
        <v>3-3,99</v>
      </c>
      <c r="CB17" s="1">
        <f t="shared" si="5"/>
        <v>1</v>
      </c>
      <c r="CJ17" s="61">
        <f t="shared" si="0"/>
        <v>31.904539910308415</v>
      </c>
      <c r="CK17" s="62">
        <v>1</v>
      </c>
      <c r="CL17" s="2"/>
      <c r="CM17" s="2" t="str">
        <f>CM3&amp;"-"&amp;CN3</f>
        <v>0-0,9</v>
      </c>
      <c r="CN17" s="2">
        <f>CO3</f>
        <v>4</v>
      </c>
      <c r="CO17" s="2"/>
      <c r="CP17" s="2"/>
      <c r="CQ17" s="2"/>
      <c r="CR17" s="2"/>
      <c r="CS17" s="2"/>
    </row>
    <row r="18" spans="2:97" x14ac:dyDescent="0.2">
      <c r="B18" s="6">
        <v>16</v>
      </c>
      <c r="C18" s="7" t="s">
        <v>72</v>
      </c>
      <c r="D18" s="7" t="s">
        <v>73</v>
      </c>
      <c r="E18" s="7">
        <v>900630031</v>
      </c>
      <c r="F18" s="7" t="s">
        <v>84</v>
      </c>
      <c r="G18" s="7" t="s">
        <v>131</v>
      </c>
      <c r="H18" s="7" t="s">
        <v>100</v>
      </c>
      <c r="I18" s="7" t="s">
        <v>74</v>
      </c>
      <c r="J18" s="7" t="s">
        <v>132</v>
      </c>
      <c r="K18" s="7" t="s">
        <v>75</v>
      </c>
      <c r="L18" s="7" t="s">
        <v>75</v>
      </c>
      <c r="M18" s="7" t="s">
        <v>76</v>
      </c>
      <c r="N18" s="7">
        <v>2133</v>
      </c>
      <c r="O18" s="7">
        <v>593984</v>
      </c>
      <c r="P18" s="7"/>
      <c r="Q18" s="7">
        <v>136286</v>
      </c>
      <c r="R18" s="7"/>
      <c r="S18" s="7"/>
      <c r="T18" s="7"/>
      <c r="U18" s="7"/>
      <c r="V18" s="7"/>
      <c r="W18" s="7">
        <v>732403</v>
      </c>
      <c r="X18" s="7"/>
      <c r="Y18" s="10">
        <v>732403</v>
      </c>
      <c r="Z18" s="7">
        <v>176651</v>
      </c>
      <c r="AA18" s="7"/>
      <c r="AB18" s="7"/>
      <c r="AC18" s="7"/>
      <c r="AD18" s="7">
        <v>91559</v>
      </c>
      <c r="AE18" s="7"/>
      <c r="AF18" s="7"/>
      <c r="AG18" s="7">
        <v>690286</v>
      </c>
      <c r="AH18" s="7"/>
      <c r="AI18" s="7"/>
      <c r="AJ18" s="7"/>
      <c r="AK18" s="7">
        <v>44689</v>
      </c>
      <c r="AL18" s="7">
        <v>118070</v>
      </c>
      <c r="AM18" s="7"/>
      <c r="AN18" s="7">
        <v>1121255</v>
      </c>
      <c r="AO18" s="13">
        <v>1853658</v>
      </c>
      <c r="AP18" s="7"/>
      <c r="AQ18" s="7"/>
      <c r="AR18" s="7"/>
      <c r="AS18" s="7">
        <v>698787</v>
      </c>
      <c r="AT18" s="7">
        <v>84407</v>
      </c>
      <c r="AU18" s="7"/>
      <c r="AV18" s="7"/>
      <c r="AW18" s="7"/>
      <c r="AX18" s="7">
        <v>108631</v>
      </c>
      <c r="AY18" s="7">
        <v>891825</v>
      </c>
      <c r="AZ18" s="7"/>
      <c r="BA18" s="10">
        <v>891825</v>
      </c>
      <c r="BB18" s="7"/>
      <c r="BC18" s="7"/>
      <c r="BD18" s="7"/>
      <c r="BE18" s="7"/>
      <c r="BF18" s="7"/>
      <c r="BG18" s="7">
        <v>138589</v>
      </c>
      <c r="BH18" s="7">
        <v>186581</v>
      </c>
      <c r="BI18" s="7">
        <v>186581</v>
      </c>
      <c r="BJ18" s="7">
        <v>573095</v>
      </c>
      <c r="BK18" s="7">
        <v>898265</v>
      </c>
      <c r="BL18" s="13">
        <v>1790090</v>
      </c>
      <c r="BM18" s="7">
        <v>20000</v>
      </c>
      <c r="BN18" s="7"/>
      <c r="BO18" s="7"/>
      <c r="BP18" s="7"/>
      <c r="BQ18" s="7"/>
      <c r="BR18" s="7"/>
      <c r="BS18" s="7">
        <v>9120</v>
      </c>
      <c r="BT18" s="7">
        <v>34448</v>
      </c>
      <c r="BU18" s="7">
        <v>63568</v>
      </c>
      <c r="BV18" s="7">
        <v>1853658</v>
      </c>
      <c r="BX18" s="23">
        <f t="shared" si="1"/>
        <v>0.82124071426569112</v>
      </c>
      <c r="BY18" s="26">
        <v>2</v>
      </c>
      <c r="CA18" s="1" t="str">
        <f t="shared" si="4"/>
        <v>4-4,99</v>
      </c>
      <c r="CB18" s="1">
        <f t="shared" si="5"/>
        <v>2</v>
      </c>
      <c r="CJ18" s="69">
        <f t="shared" si="0"/>
        <v>96.570672691510524</v>
      </c>
      <c r="CK18" s="22"/>
      <c r="CL18" s="2"/>
      <c r="CM18" s="2" t="str">
        <f t="shared" ref="CM18:CM26" si="6">CM4&amp;"-"&amp;CN4</f>
        <v>10-19</v>
      </c>
      <c r="CN18" s="2">
        <f t="shared" ref="CN18:CN27" si="7">CO4</f>
        <v>1</v>
      </c>
      <c r="CO18" s="2"/>
      <c r="CP18" s="2"/>
      <c r="CQ18" s="2"/>
      <c r="CR18" s="2"/>
      <c r="CS18" s="2"/>
    </row>
    <row r="19" spans="2:97" x14ac:dyDescent="0.2">
      <c r="B19" s="6">
        <v>17</v>
      </c>
      <c r="C19" s="7" t="s">
        <v>72</v>
      </c>
      <c r="D19" s="7" t="s">
        <v>73</v>
      </c>
      <c r="E19" s="7">
        <v>900695452</v>
      </c>
      <c r="F19" s="7" t="s">
        <v>84</v>
      </c>
      <c r="G19" s="7" t="s">
        <v>133</v>
      </c>
      <c r="H19" s="7" t="s">
        <v>111</v>
      </c>
      <c r="I19" s="7" t="s">
        <v>74</v>
      </c>
      <c r="J19" s="7" t="s">
        <v>134</v>
      </c>
      <c r="K19" s="7" t="s">
        <v>88</v>
      </c>
      <c r="L19" s="7" t="s">
        <v>89</v>
      </c>
      <c r="M19" s="7" t="s">
        <v>76</v>
      </c>
      <c r="N19" s="7">
        <v>21715</v>
      </c>
      <c r="O19" s="7">
        <v>5188104</v>
      </c>
      <c r="P19" s="7">
        <v>154228</v>
      </c>
      <c r="Q19" s="7">
        <v>226098</v>
      </c>
      <c r="R19" s="7"/>
      <c r="S19" s="7"/>
      <c r="T19" s="7">
        <v>46350</v>
      </c>
      <c r="U19" s="7"/>
      <c r="V19" s="7"/>
      <c r="W19" s="7">
        <v>5636495</v>
      </c>
      <c r="X19" s="7"/>
      <c r="Y19" s="10">
        <v>5636495</v>
      </c>
      <c r="Z19" s="7">
        <v>484883</v>
      </c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>
        <v>484883</v>
      </c>
      <c r="AO19" s="13">
        <v>6121378</v>
      </c>
      <c r="AP19" s="7"/>
      <c r="AQ19" s="7"/>
      <c r="AR19" s="7"/>
      <c r="AS19" s="7">
        <v>2799591</v>
      </c>
      <c r="AT19" s="7">
        <v>284354</v>
      </c>
      <c r="AU19" s="7">
        <v>372360</v>
      </c>
      <c r="AV19" s="7">
        <v>372360</v>
      </c>
      <c r="AW19" s="7"/>
      <c r="AX19" s="7"/>
      <c r="AY19" s="7">
        <v>3456305</v>
      </c>
      <c r="AZ19" s="7"/>
      <c r="BA19" s="10">
        <v>3456305</v>
      </c>
      <c r="BB19" s="7"/>
      <c r="BC19" s="7">
        <v>1841</v>
      </c>
      <c r="BD19" s="7">
        <v>1841</v>
      </c>
      <c r="BE19" s="7"/>
      <c r="BF19" s="7">
        <v>36996</v>
      </c>
      <c r="BG19" s="7"/>
      <c r="BH19" s="7">
        <v>761000</v>
      </c>
      <c r="BI19" s="7">
        <v>761000</v>
      </c>
      <c r="BJ19" s="7"/>
      <c r="BK19" s="7">
        <v>799837</v>
      </c>
      <c r="BL19" s="13">
        <v>4256142</v>
      </c>
      <c r="BM19" s="7">
        <v>200000</v>
      </c>
      <c r="BN19" s="7"/>
      <c r="BO19" s="7"/>
      <c r="BP19" s="7"/>
      <c r="BQ19" s="7"/>
      <c r="BR19" s="7"/>
      <c r="BS19" s="7">
        <v>126364</v>
      </c>
      <c r="BT19" s="7">
        <v>1538872</v>
      </c>
      <c r="BU19" s="7">
        <v>1865236</v>
      </c>
      <c r="BV19" s="7">
        <v>6121378</v>
      </c>
      <c r="BX19" s="27">
        <f t="shared" si="1"/>
        <v>1.6307863455337419</v>
      </c>
      <c r="BY19" s="28">
        <v>4</v>
      </c>
      <c r="CA19" s="1" t="str">
        <f t="shared" si="4"/>
        <v>5-5,99</v>
      </c>
      <c r="CB19" s="1">
        <f t="shared" si="5"/>
        <v>1</v>
      </c>
      <c r="CJ19" s="67">
        <f t="shared" si="0"/>
        <v>69.529148502183659</v>
      </c>
      <c r="CK19" s="56">
        <v>2</v>
      </c>
      <c r="CL19" s="2"/>
      <c r="CM19" s="2" t="str">
        <f t="shared" si="6"/>
        <v>20-29</v>
      </c>
      <c r="CN19" s="2">
        <f t="shared" si="7"/>
        <v>2</v>
      </c>
      <c r="CO19" s="2"/>
      <c r="CP19" s="2"/>
      <c r="CQ19" s="2"/>
      <c r="CR19" s="2"/>
      <c r="CS19" s="2"/>
    </row>
    <row r="20" spans="2:97" x14ac:dyDescent="0.2">
      <c r="B20" s="6">
        <v>18</v>
      </c>
      <c r="C20" s="7" t="s">
        <v>72</v>
      </c>
      <c r="D20" s="7" t="s">
        <v>73</v>
      </c>
      <c r="E20" s="7">
        <v>900721578</v>
      </c>
      <c r="F20" s="7" t="s">
        <v>84</v>
      </c>
      <c r="G20" s="7" t="s">
        <v>135</v>
      </c>
      <c r="H20" s="7" t="s">
        <v>111</v>
      </c>
      <c r="I20" s="7" t="s">
        <v>74</v>
      </c>
      <c r="J20" s="7" t="s">
        <v>136</v>
      </c>
      <c r="K20" s="7" t="s">
        <v>85</v>
      </c>
      <c r="L20" s="7" t="s">
        <v>86</v>
      </c>
      <c r="M20" s="7" t="s">
        <v>76</v>
      </c>
      <c r="N20" s="7">
        <v>1735160</v>
      </c>
      <c r="O20" s="7">
        <v>4599469</v>
      </c>
      <c r="P20" s="7"/>
      <c r="Q20" s="7">
        <v>95371</v>
      </c>
      <c r="R20" s="7"/>
      <c r="S20" s="7"/>
      <c r="T20" s="7"/>
      <c r="U20" s="7">
        <v>2083508</v>
      </c>
      <c r="V20" s="7"/>
      <c r="W20" s="7">
        <v>8513508</v>
      </c>
      <c r="X20" s="7"/>
      <c r="Y20" s="10">
        <v>8513508</v>
      </c>
      <c r="Z20" s="7">
        <v>68516</v>
      </c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>
        <v>68516</v>
      </c>
      <c r="AO20" s="13">
        <v>8582024</v>
      </c>
      <c r="AP20" s="7">
        <v>2825360</v>
      </c>
      <c r="AQ20" s="7"/>
      <c r="AR20" s="7">
        <v>2825360</v>
      </c>
      <c r="AS20" s="7">
        <v>268894</v>
      </c>
      <c r="AT20" s="7"/>
      <c r="AU20" s="7">
        <v>4772</v>
      </c>
      <c r="AV20" s="7"/>
      <c r="AW20" s="7"/>
      <c r="AX20" s="7">
        <v>126806</v>
      </c>
      <c r="AY20" s="7">
        <v>3225832</v>
      </c>
      <c r="AZ20" s="7"/>
      <c r="BA20" s="10">
        <v>3225832</v>
      </c>
      <c r="BB20" s="7"/>
      <c r="BC20" s="7"/>
      <c r="BD20" s="7"/>
      <c r="BE20" s="7"/>
      <c r="BF20" s="7">
        <v>15794</v>
      </c>
      <c r="BG20" s="7"/>
      <c r="BH20" s="7">
        <v>1420400</v>
      </c>
      <c r="BI20" s="7"/>
      <c r="BJ20" s="7"/>
      <c r="BK20" s="7">
        <v>1436194</v>
      </c>
      <c r="BL20" s="13">
        <v>4662026</v>
      </c>
      <c r="BM20" s="7">
        <v>2450000</v>
      </c>
      <c r="BN20" s="7"/>
      <c r="BO20" s="7"/>
      <c r="BP20" s="7"/>
      <c r="BQ20" s="7"/>
      <c r="BR20" s="7"/>
      <c r="BS20" s="7">
        <v>138085</v>
      </c>
      <c r="BT20" s="7">
        <v>1331913</v>
      </c>
      <c r="BU20" s="7">
        <v>3919998</v>
      </c>
      <c r="BV20" s="7">
        <v>8582024</v>
      </c>
      <c r="BX20" s="24">
        <f t="shared" si="1"/>
        <v>2.6391665778007036</v>
      </c>
      <c r="BY20" s="25">
        <v>3</v>
      </c>
      <c r="CA20" s="1" t="str">
        <f>CA9</f>
        <v>Mayor a 6</v>
      </c>
      <c r="CB20" s="1">
        <f t="shared" si="5"/>
        <v>4</v>
      </c>
      <c r="CJ20" s="66">
        <f t="shared" si="0"/>
        <v>54.323152673541806</v>
      </c>
      <c r="CK20" s="39">
        <v>1</v>
      </c>
      <c r="CL20" s="2"/>
      <c r="CM20" s="2" t="str">
        <f t="shared" si="6"/>
        <v>30-39</v>
      </c>
      <c r="CN20" s="2">
        <f t="shared" si="7"/>
        <v>2</v>
      </c>
      <c r="CO20" s="2"/>
      <c r="CP20" s="2"/>
      <c r="CQ20" s="2"/>
      <c r="CR20" s="2"/>
      <c r="CS20" s="2"/>
    </row>
    <row r="21" spans="2:97" x14ac:dyDescent="0.2">
      <c r="B21" s="6">
        <v>19</v>
      </c>
      <c r="C21" s="7" t="s">
        <v>72</v>
      </c>
      <c r="D21" s="7" t="s">
        <v>73</v>
      </c>
      <c r="E21" s="7">
        <v>900731255</v>
      </c>
      <c r="F21" s="7" t="s">
        <v>84</v>
      </c>
      <c r="G21" s="7" t="s">
        <v>137</v>
      </c>
      <c r="H21" s="7" t="s">
        <v>97</v>
      </c>
      <c r="I21" s="7" t="s">
        <v>74</v>
      </c>
      <c r="J21" s="7" t="s">
        <v>138</v>
      </c>
      <c r="K21" s="7" t="s">
        <v>90</v>
      </c>
      <c r="L21" s="7" t="s">
        <v>91</v>
      </c>
      <c r="M21" s="7" t="s">
        <v>76</v>
      </c>
      <c r="N21" s="7">
        <v>292370</v>
      </c>
      <c r="O21" s="7">
        <v>262037</v>
      </c>
      <c r="P21" s="7">
        <v>13074370</v>
      </c>
      <c r="Q21" s="7">
        <v>24544</v>
      </c>
      <c r="R21" s="7">
        <v>0</v>
      </c>
      <c r="S21" s="7">
        <v>0</v>
      </c>
      <c r="T21" s="7">
        <v>114445</v>
      </c>
      <c r="U21" s="7">
        <v>0</v>
      </c>
      <c r="V21" s="7">
        <v>0</v>
      </c>
      <c r="W21" s="7">
        <v>13767766</v>
      </c>
      <c r="X21" s="7"/>
      <c r="Y21" s="10">
        <v>13767766</v>
      </c>
      <c r="Z21" s="7">
        <v>105409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105409</v>
      </c>
      <c r="AO21" s="13">
        <v>13873175</v>
      </c>
      <c r="AP21" s="7">
        <v>87816</v>
      </c>
      <c r="AQ21" s="7">
        <v>0</v>
      </c>
      <c r="AR21" s="7">
        <v>87816</v>
      </c>
      <c r="AS21" s="7">
        <v>1073151</v>
      </c>
      <c r="AT21" s="7">
        <v>46517</v>
      </c>
      <c r="AU21" s="7">
        <v>0</v>
      </c>
      <c r="AV21" s="7">
        <v>0</v>
      </c>
      <c r="AW21" s="7">
        <v>0</v>
      </c>
      <c r="AX21" s="7">
        <v>0</v>
      </c>
      <c r="AY21" s="7">
        <v>1207484</v>
      </c>
      <c r="AZ21" s="7">
        <v>0</v>
      </c>
      <c r="BA21" s="10">
        <v>1207484</v>
      </c>
      <c r="BB21" s="7">
        <v>0</v>
      </c>
      <c r="BC21" s="7">
        <v>0</v>
      </c>
      <c r="BD21" s="7">
        <v>0</v>
      </c>
      <c r="BE21" s="7">
        <v>8893745</v>
      </c>
      <c r="BF21" s="7">
        <v>0</v>
      </c>
      <c r="BG21" s="7">
        <v>0</v>
      </c>
      <c r="BH21" s="7">
        <v>0</v>
      </c>
      <c r="BI21" s="7">
        <v>0</v>
      </c>
      <c r="BJ21" s="7">
        <v>1181992</v>
      </c>
      <c r="BK21" s="7">
        <v>10075737</v>
      </c>
      <c r="BL21" s="13">
        <v>11283221</v>
      </c>
      <c r="BM21" s="7">
        <v>100000</v>
      </c>
      <c r="BN21" s="7">
        <v>0</v>
      </c>
      <c r="BO21" s="7">
        <v>0</v>
      </c>
      <c r="BP21" s="7">
        <v>0</v>
      </c>
      <c r="BQ21" s="7">
        <v>2216298</v>
      </c>
      <c r="BR21" s="7">
        <v>0</v>
      </c>
      <c r="BS21" s="7">
        <v>0</v>
      </c>
      <c r="BT21" s="7">
        <v>273656</v>
      </c>
      <c r="BU21" s="7">
        <v>2589954</v>
      </c>
      <c r="BV21" s="7">
        <v>13873175</v>
      </c>
      <c r="BX21" s="37">
        <f t="shared" si="1"/>
        <v>11.402027687323393</v>
      </c>
      <c r="BY21" s="38">
        <v>4</v>
      </c>
      <c r="CA21" s="1" t="str">
        <f>CA10</f>
        <v>Indeterminado</v>
      </c>
      <c r="CB21" s="1">
        <f t="shared" si="5"/>
        <v>2</v>
      </c>
      <c r="CJ21" s="63">
        <f t="shared" si="0"/>
        <v>81.331209330236234</v>
      </c>
      <c r="CK21" s="41">
        <v>1</v>
      </c>
      <c r="CL21" s="2"/>
      <c r="CM21" s="2" t="str">
        <f t="shared" si="6"/>
        <v>40-49</v>
      </c>
      <c r="CN21" s="2">
        <f t="shared" si="7"/>
        <v>4</v>
      </c>
      <c r="CO21" s="2"/>
      <c r="CP21" s="2"/>
      <c r="CQ21" s="2"/>
      <c r="CR21" s="2"/>
      <c r="CS21" s="2"/>
    </row>
    <row r="22" spans="2:97" x14ac:dyDescent="0.2">
      <c r="B22" s="6">
        <v>20</v>
      </c>
      <c r="C22" s="7" t="s">
        <v>72</v>
      </c>
      <c r="D22" s="7" t="s">
        <v>73</v>
      </c>
      <c r="E22" s="7">
        <v>900777694</v>
      </c>
      <c r="F22" s="7" t="s">
        <v>84</v>
      </c>
      <c r="G22" s="7" t="s">
        <v>139</v>
      </c>
      <c r="H22" s="7" t="s">
        <v>100</v>
      </c>
      <c r="I22" s="7" t="s">
        <v>74</v>
      </c>
      <c r="J22" s="7" t="s">
        <v>140</v>
      </c>
      <c r="K22" s="7" t="s">
        <v>85</v>
      </c>
      <c r="L22" s="7" t="s">
        <v>95</v>
      </c>
      <c r="M22" s="7" t="s">
        <v>76</v>
      </c>
      <c r="N22" s="7">
        <v>54442</v>
      </c>
      <c r="O22" s="7">
        <v>4242584</v>
      </c>
      <c r="P22" s="7">
        <v>837239</v>
      </c>
      <c r="Q22" s="7">
        <v>28606</v>
      </c>
      <c r="R22" s="7"/>
      <c r="S22" s="7"/>
      <c r="T22" s="7"/>
      <c r="U22" s="7"/>
      <c r="V22" s="7"/>
      <c r="W22" s="7">
        <v>5162871</v>
      </c>
      <c r="X22" s="7"/>
      <c r="Y22" s="10">
        <v>5162871</v>
      </c>
      <c r="Z22" s="7">
        <v>7333878</v>
      </c>
      <c r="AA22" s="7"/>
      <c r="AB22" s="7"/>
      <c r="AC22" s="7"/>
      <c r="AD22" s="7"/>
      <c r="AE22" s="7"/>
      <c r="AF22" s="7"/>
      <c r="AG22" s="7"/>
      <c r="AH22" s="7">
        <v>200000</v>
      </c>
      <c r="AI22" s="7"/>
      <c r="AJ22" s="7"/>
      <c r="AK22" s="7"/>
      <c r="AL22" s="7"/>
      <c r="AM22" s="7"/>
      <c r="AN22" s="7">
        <v>7533878</v>
      </c>
      <c r="AO22" s="13">
        <v>12696749</v>
      </c>
      <c r="AP22" s="7">
        <v>100565</v>
      </c>
      <c r="AQ22" s="7"/>
      <c r="AR22" s="7">
        <v>100565</v>
      </c>
      <c r="AS22" s="7">
        <v>8034298</v>
      </c>
      <c r="AT22" s="7">
        <v>67801</v>
      </c>
      <c r="AU22" s="7"/>
      <c r="AV22" s="7"/>
      <c r="AW22" s="7"/>
      <c r="AX22" s="7"/>
      <c r="AY22" s="7">
        <v>8202664</v>
      </c>
      <c r="AZ22" s="7"/>
      <c r="BA22" s="10">
        <v>8202664</v>
      </c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13">
        <v>8202664</v>
      </c>
      <c r="BM22" s="7">
        <v>2450000</v>
      </c>
      <c r="BN22" s="7"/>
      <c r="BO22" s="7"/>
      <c r="BP22" s="7"/>
      <c r="BQ22" s="7"/>
      <c r="BR22" s="7"/>
      <c r="BS22" s="7">
        <v>50000</v>
      </c>
      <c r="BT22" s="7">
        <v>1994085</v>
      </c>
      <c r="BU22" s="7">
        <v>4494085</v>
      </c>
      <c r="BV22" s="7">
        <v>12696749</v>
      </c>
      <c r="BX22" s="23">
        <f t="shared" si="1"/>
        <v>0.62941393186408712</v>
      </c>
      <c r="BY22" s="26">
        <v>3</v>
      </c>
      <c r="CJ22" s="67">
        <f t="shared" si="0"/>
        <v>64.604443231885583</v>
      </c>
      <c r="CK22" s="56">
        <v>3</v>
      </c>
      <c r="CL22" s="2"/>
      <c r="CM22" s="2" t="str">
        <f t="shared" si="6"/>
        <v>50-59</v>
      </c>
      <c r="CN22" s="2">
        <f t="shared" si="7"/>
        <v>1</v>
      </c>
      <c r="CO22" s="2"/>
      <c r="CP22" s="2"/>
      <c r="CQ22" s="2"/>
      <c r="CR22" s="2"/>
      <c r="CS22" s="2"/>
    </row>
    <row r="23" spans="2:97" x14ac:dyDescent="0.2">
      <c r="B23" s="6">
        <v>21</v>
      </c>
      <c r="C23" s="7" t="s">
        <v>72</v>
      </c>
      <c r="D23" s="7" t="s">
        <v>73</v>
      </c>
      <c r="E23" s="7">
        <v>900790694</v>
      </c>
      <c r="F23" s="7" t="s">
        <v>84</v>
      </c>
      <c r="G23" s="7" t="s">
        <v>141</v>
      </c>
      <c r="H23" s="7" t="s">
        <v>100</v>
      </c>
      <c r="I23" s="7" t="s">
        <v>74</v>
      </c>
      <c r="J23" s="7" t="s">
        <v>142</v>
      </c>
      <c r="K23" s="7" t="s">
        <v>85</v>
      </c>
      <c r="L23" s="7" t="s">
        <v>95</v>
      </c>
      <c r="M23" s="7" t="s">
        <v>76</v>
      </c>
      <c r="N23" s="7">
        <v>957434</v>
      </c>
      <c r="O23" s="7">
        <v>2678454</v>
      </c>
      <c r="P23" s="7"/>
      <c r="Q23" s="7"/>
      <c r="R23" s="7"/>
      <c r="S23" s="7"/>
      <c r="T23" s="7"/>
      <c r="U23" s="7"/>
      <c r="V23" s="7"/>
      <c r="W23" s="7">
        <v>3635888</v>
      </c>
      <c r="X23" s="7"/>
      <c r="Y23" s="10">
        <v>3635888</v>
      </c>
      <c r="Z23" s="7">
        <v>2527155</v>
      </c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>
        <v>2527155</v>
      </c>
      <c r="AO23" s="13">
        <v>6163043</v>
      </c>
      <c r="AP23" s="7"/>
      <c r="AQ23" s="7"/>
      <c r="AR23" s="7"/>
      <c r="AS23" s="7">
        <v>2261939</v>
      </c>
      <c r="AT23" s="7">
        <v>12181</v>
      </c>
      <c r="AU23" s="7"/>
      <c r="AV23" s="7"/>
      <c r="AW23" s="7"/>
      <c r="AX23" s="7"/>
      <c r="AY23" s="7">
        <v>2274120</v>
      </c>
      <c r="AZ23" s="7"/>
      <c r="BA23" s="10">
        <v>2274120</v>
      </c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13">
        <v>2274120</v>
      </c>
      <c r="BM23" s="7">
        <v>2274674</v>
      </c>
      <c r="BN23" s="7"/>
      <c r="BO23" s="7"/>
      <c r="BP23" s="7"/>
      <c r="BQ23" s="7"/>
      <c r="BR23" s="7"/>
      <c r="BS23" s="7"/>
      <c r="BT23" s="7">
        <v>1614249</v>
      </c>
      <c r="BU23" s="7">
        <v>3888923</v>
      </c>
      <c r="BV23" s="7">
        <v>6163043</v>
      </c>
      <c r="BX23" s="27">
        <f t="shared" si="1"/>
        <v>1.5988109686384184</v>
      </c>
      <c r="BY23" s="28">
        <v>5</v>
      </c>
      <c r="CJ23" s="61">
        <f t="shared" si="0"/>
        <v>36.89930445073967</v>
      </c>
      <c r="CK23" s="62">
        <v>2</v>
      </c>
      <c r="CL23" s="2"/>
      <c r="CM23" s="2" t="str">
        <f t="shared" si="6"/>
        <v>60-69</v>
      </c>
      <c r="CN23" s="2">
        <f t="shared" si="7"/>
        <v>3</v>
      </c>
      <c r="CO23" s="2"/>
      <c r="CP23" s="2"/>
      <c r="CQ23" s="2"/>
      <c r="CR23" s="2"/>
      <c r="CS23" s="2"/>
    </row>
    <row r="24" spans="2:97" x14ac:dyDescent="0.2">
      <c r="B24" s="6">
        <v>22</v>
      </c>
      <c r="C24" s="7" t="s">
        <v>72</v>
      </c>
      <c r="D24" s="7" t="s">
        <v>73</v>
      </c>
      <c r="E24" s="7">
        <v>901132070</v>
      </c>
      <c r="F24" s="7" t="s">
        <v>84</v>
      </c>
      <c r="G24" s="7" t="s">
        <v>143</v>
      </c>
      <c r="H24" s="7" t="s">
        <v>100</v>
      </c>
      <c r="I24" s="7" t="s">
        <v>74</v>
      </c>
      <c r="J24" s="7" t="s">
        <v>144</v>
      </c>
      <c r="K24" s="7" t="s">
        <v>85</v>
      </c>
      <c r="L24" s="7" t="s">
        <v>86</v>
      </c>
      <c r="M24" s="7" t="s">
        <v>76</v>
      </c>
      <c r="N24" s="7">
        <v>2734748</v>
      </c>
      <c r="O24" s="7">
        <v>37879705</v>
      </c>
      <c r="P24" s="7"/>
      <c r="Q24" s="7">
        <v>112328</v>
      </c>
      <c r="R24" s="7"/>
      <c r="S24" s="7"/>
      <c r="T24" s="7"/>
      <c r="U24" s="7">
        <v>7281</v>
      </c>
      <c r="V24" s="7"/>
      <c r="W24" s="7">
        <v>40734062</v>
      </c>
      <c r="X24" s="7"/>
      <c r="Y24" s="10">
        <v>40734062</v>
      </c>
      <c r="Z24" s="7">
        <v>185286</v>
      </c>
      <c r="AA24" s="7"/>
      <c r="AB24" s="7"/>
      <c r="AC24" s="7"/>
      <c r="AD24" s="7">
        <v>3261424</v>
      </c>
      <c r="AE24" s="7"/>
      <c r="AF24" s="7"/>
      <c r="AG24" s="7"/>
      <c r="AH24" s="7"/>
      <c r="AI24" s="7"/>
      <c r="AJ24" s="7"/>
      <c r="AK24" s="7"/>
      <c r="AL24" s="7"/>
      <c r="AM24" s="7"/>
      <c r="AN24" s="7">
        <v>3446710</v>
      </c>
      <c r="AO24" s="13">
        <v>44180772</v>
      </c>
      <c r="AP24" s="7"/>
      <c r="AQ24" s="7"/>
      <c r="AR24" s="7"/>
      <c r="AS24" s="7">
        <v>37108421</v>
      </c>
      <c r="AT24" s="7"/>
      <c r="AU24" s="7"/>
      <c r="AV24" s="7"/>
      <c r="AW24" s="7"/>
      <c r="AX24" s="7"/>
      <c r="AY24" s="7">
        <v>37108421</v>
      </c>
      <c r="AZ24" s="7"/>
      <c r="BA24" s="10">
        <v>37108421</v>
      </c>
      <c r="BB24" s="7"/>
      <c r="BC24" s="7"/>
      <c r="BD24" s="7"/>
      <c r="BE24" s="7">
        <v>945779</v>
      </c>
      <c r="BF24" s="7"/>
      <c r="BG24" s="7"/>
      <c r="BH24" s="7"/>
      <c r="BI24" s="7"/>
      <c r="BJ24" s="7"/>
      <c r="BK24" s="7">
        <v>945779</v>
      </c>
      <c r="BL24" s="13">
        <v>38054200</v>
      </c>
      <c r="BM24" s="7">
        <v>5323000</v>
      </c>
      <c r="BN24" s="7"/>
      <c r="BO24" s="7"/>
      <c r="BP24" s="7"/>
      <c r="BQ24" s="7"/>
      <c r="BR24" s="7"/>
      <c r="BS24" s="7">
        <v>199513</v>
      </c>
      <c r="BT24" s="7">
        <v>604059</v>
      </c>
      <c r="BU24" s="7">
        <v>6126572</v>
      </c>
      <c r="BV24" s="7">
        <v>44180772</v>
      </c>
      <c r="BX24" s="27">
        <f t="shared" si="1"/>
        <v>1.097703995543222</v>
      </c>
      <c r="BY24" s="28">
        <v>6</v>
      </c>
      <c r="CJ24" s="63">
        <f t="shared" si="0"/>
        <v>86.132944892859726</v>
      </c>
      <c r="CK24" s="41">
        <v>2</v>
      </c>
      <c r="CL24" s="2"/>
      <c r="CM24" s="2" t="str">
        <f t="shared" si="6"/>
        <v>70-79</v>
      </c>
      <c r="CN24" s="2">
        <f t="shared" si="7"/>
        <v>2</v>
      </c>
      <c r="CO24" s="2"/>
      <c r="CP24" s="2"/>
      <c r="CQ24" s="2"/>
      <c r="CR24" s="2"/>
      <c r="CS24" s="2"/>
    </row>
    <row r="25" spans="2:97" x14ac:dyDescent="0.2">
      <c r="B25" s="6">
        <v>23</v>
      </c>
      <c r="C25" s="7" t="s">
        <v>72</v>
      </c>
      <c r="D25" s="7" t="s">
        <v>73</v>
      </c>
      <c r="E25" s="7">
        <v>901229538</v>
      </c>
      <c r="F25" s="7" t="s">
        <v>84</v>
      </c>
      <c r="G25" s="7" t="s">
        <v>145</v>
      </c>
      <c r="H25" s="7" t="s">
        <v>126</v>
      </c>
      <c r="I25" s="7" t="s">
        <v>74</v>
      </c>
      <c r="J25" s="7" t="s">
        <v>146</v>
      </c>
      <c r="K25" s="7" t="s">
        <v>75</v>
      </c>
      <c r="L25" s="7" t="s">
        <v>75</v>
      </c>
      <c r="M25" s="7" t="s">
        <v>76</v>
      </c>
      <c r="N25" s="7">
        <v>10000</v>
      </c>
      <c r="O25" s="7"/>
      <c r="P25" s="7"/>
      <c r="Q25" s="7"/>
      <c r="R25" s="7"/>
      <c r="S25" s="7"/>
      <c r="T25" s="7">
        <v>12122757</v>
      </c>
      <c r="U25" s="7"/>
      <c r="V25" s="7"/>
      <c r="W25" s="7">
        <v>12132757</v>
      </c>
      <c r="X25" s="7"/>
      <c r="Y25" s="10">
        <v>12132757</v>
      </c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13">
        <v>12132757</v>
      </c>
      <c r="AP25" s="7"/>
      <c r="AQ25" s="7"/>
      <c r="AR25" s="7"/>
      <c r="AS25" s="7"/>
      <c r="AT25" s="7"/>
      <c r="AU25" s="7"/>
      <c r="AV25" s="7"/>
      <c r="AW25" s="7"/>
      <c r="AX25" s="7">
        <v>12129496</v>
      </c>
      <c r="AY25" s="7">
        <v>12129496</v>
      </c>
      <c r="AZ25" s="7"/>
      <c r="BA25" s="10">
        <v>12129496</v>
      </c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13">
        <v>12129496</v>
      </c>
      <c r="BM25" s="7">
        <v>10000</v>
      </c>
      <c r="BN25" s="7"/>
      <c r="BO25" s="7"/>
      <c r="BP25" s="7"/>
      <c r="BQ25" s="7"/>
      <c r="BR25" s="7"/>
      <c r="BS25" s="7"/>
      <c r="BT25" s="7">
        <v>-6739</v>
      </c>
      <c r="BU25" s="7">
        <v>3261</v>
      </c>
      <c r="BV25" s="7">
        <v>12132757</v>
      </c>
      <c r="BX25" s="27">
        <f>Y25/BA25</f>
        <v>1.0002688487633782</v>
      </c>
      <c r="BY25" s="28">
        <v>7</v>
      </c>
      <c r="CJ25" s="70">
        <f t="shared" si="0"/>
        <v>99.973122349685241</v>
      </c>
      <c r="CK25" s="71">
        <v>1</v>
      </c>
      <c r="CL25" s="2"/>
      <c r="CM25" s="2" t="str">
        <f t="shared" si="6"/>
        <v>80-89</v>
      </c>
      <c r="CN25" s="2">
        <f t="shared" si="7"/>
        <v>2</v>
      </c>
      <c r="CO25" s="2"/>
      <c r="CP25" s="2"/>
      <c r="CQ25" s="2"/>
      <c r="CR25" s="2"/>
      <c r="CS25" s="2"/>
    </row>
    <row r="26" spans="2:97" x14ac:dyDescent="0.2">
      <c r="CJ26" s="14"/>
      <c r="CM26" s="2" t="str">
        <f t="shared" si="6"/>
        <v>90-99</v>
      </c>
      <c r="CN26" s="2">
        <f t="shared" si="7"/>
        <v>1</v>
      </c>
    </row>
    <row r="27" spans="2:97" x14ac:dyDescent="0.2">
      <c r="CJ27" s="14"/>
      <c r="CM27" s="2" t="str">
        <f>CM13</f>
        <v>Mayor a 100</v>
      </c>
      <c r="CN27" s="2">
        <f t="shared" si="7"/>
        <v>1</v>
      </c>
    </row>
    <row r="28" spans="2:97" x14ac:dyDescent="0.2">
      <c r="CM28" s="2"/>
      <c r="CN28" s="2"/>
    </row>
    <row r="29" spans="2:97" x14ac:dyDescent="0.2">
      <c r="CM29" s="2"/>
      <c r="CN29" s="2"/>
    </row>
  </sheetData>
  <autoFilter ref="H1:H25"/>
  <mergeCells count="7">
    <mergeCell ref="CM13:CN13"/>
    <mergeCell ref="CM14:CN14"/>
    <mergeCell ref="CA2:CB2"/>
    <mergeCell ref="CA10:CB10"/>
    <mergeCell ref="CA11:CB11"/>
    <mergeCell ref="CA9:CB9"/>
    <mergeCell ref="CM2:CN2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1111</cp:lastModifiedBy>
  <dcterms:created xsi:type="dcterms:W3CDTF">2025-07-04T00:26:31Z</dcterms:created>
  <dcterms:modified xsi:type="dcterms:W3CDTF">2025-07-08T14:46:54Z</dcterms:modified>
</cp:coreProperties>
</file>