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EMAB PROFESIONAL PROYECTOS\3. PLANES INSTITUCIONALES\1. PLAN DE ACCIÓN\EMAB\2024\5. SEGUMIENTO CUARTO TRIMESTRE\"/>
    </mc:Choice>
  </mc:AlternateContent>
  <xr:revisionPtr revIDLastSave="0" documentId="13_ncr:1_{1D6B5895-A02E-4A28-82B4-B2C14762799B}" xr6:coauthVersionLast="47" xr6:coauthVersionMax="47" xr10:uidLastSave="{00000000-0000-0000-0000-000000000000}"/>
  <bookViews>
    <workbookView xWindow="-120" yWindow="-120" windowWidth="29040" windowHeight="15840" xr2:uid="{539ED3E0-450B-4AB3-9434-7A5A75DFC6DE}"/>
  </bookViews>
  <sheets>
    <sheet name="Plan de accion insitucional" sheetId="1" r:id="rId1"/>
  </sheets>
  <externalReferences>
    <externalReference r:id="rId2"/>
  </externalReferences>
  <definedNames>
    <definedName name="_xlnm._FilterDatabase" localSheetId="0" hidden="1">'Plan de accion insitucional'!$B$7:$R$115</definedName>
    <definedName name="_xlnm.Print_Area" localSheetId="0">'Plan de accion insitucional'!$B$1:$R$114</definedName>
    <definedName name="_xlnm.Print_Titles" localSheetId="0">'Plan de accion insitucional'!$1:$7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4" i="1" l="1"/>
  <c r="Q114" i="1"/>
  <c r="R113" i="1"/>
  <c r="Q113" i="1"/>
  <c r="R112" i="1"/>
  <c r="Q112" i="1"/>
  <c r="R111" i="1"/>
  <c r="Q111" i="1"/>
  <c r="R110" i="1"/>
  <c r="Q110" i="1"/>
  <c r="R109" i="1"/>
  <c r="Q109" i="1"/>
  <c r="O109" i="1"/>
  <c r="P109" i="1" s="1"/>
  <c r="N109" i="1"/>
  <c r="M109" i="1"/>
  <c r="R108" i="1"/>
  <c r="Q108" i="1"/>
  <c r="R107" i="1"/>
  <c r="Q107" i="1"/>
  <c r="R106" i="1"/>
  <c r="Q106" i="1"/>
  <c r="R105" i="1"/>
  <c r="Q105" i="1"/>
  <c r="R104" i="1"/>
  <c r="Q104" i="1"/>
  <c r="P104" i="1"/>
  <c r="O104" i="1"/>
  <c r="N104" i="1"/>
  <c r="M104" i="1"/>
  <c r="R103" i="1"/>
  <c r="Q103" i="1"/>
  <c r="R102" i="1"/>
  <c r="Q102" i="1"/>
  <c r="P102" i="1"/>
  <c r="O102" i="1"/>
  <c r="N102" i="1"/>
  <c r="M102" i="1"/>
  <c r="O101" i="1"/>
  <c r="N101" i="1"/>
  <c r="M101" i="1"/>
  <c r="O100" i="1"/>
  <c r="N100" i="1"/>
  <c r="M100" i="1"/>
  <c r="O99" i="1"/>
  <c r="N99" i="1"/>
  <c r="M99" i="1"/>
  <c r="O98" i="1"/>
  <c r="N98" i="1"/>
  <c r="M98" i="1"/>
  <c r="O97" i="1"/>
  <c r="N97" i="1"/>
  <c r="M97" i="1"/>
  <c r="O96" i="1"/>
  <c r="N96" i="1"/>
  <c r="M96" i="1"/>
  <c r="O95" i="1"/>
  <c r="N95" i="1"/>
  <c r="M95" i="1"/>
  <c r="O94" i="1"/>
  <c r="N94" i="1"/>
  <c r="M94" i="1"/>
  <c r="O93" i="1"/>
  <c r="N93" i="1"/>
  <c r="M93" i="1"/>
  <c r="O92" i="1"/>
  <c r="N92" i="1"/>
  <c r="M92" i="1"/>
  <c r="O91" i="1"/>
  <c r="N91" i="1"/>
  <c r="M91" i="1"/>
  <c r="O90" i="1"/>
  <c r="N90" i="1"/>
  <c r="M90" i="1"/>
  <c r="O89" i="1"/>
  <c r="N89" i="1"/>
  <c r="M89" i="1"/>
  <c r="O88" i="1"/>
  <c r="N88" i="1"/>
  <c r="M88" i="1"/>
  <c r="R87" i="1"/>
  <c r="Q87" i="1"/>
  <c r="O87" i="1"/>
  <c r="N87" i="1"/>
  <c r="M87" i="1"/>
  <c r="O86" i="1"/>
  <c r="N86" i="1"/>
  <c r="M86" i="1"/>
  <c r="O85" i="1"/>
  <c r="N85" i="1"/>
  <c r="M85" i="1"/>
  <c r="O84" i="1"/>
  <c r="N84" i="1"/>
  <c r="M84" i="1"/>
  <c r="O83" i="1"/>
  <c r="N83" i="1"/>
  <c r="M83" i="1"/>
  <c r="O82" i="1"/>
  <c r="N82" i="1"/>
  <c r="M82" i="1"/>
  <c r="O81" i="1"/>
  <c r="N81" i="1"/>
  <c r="M81" i="1"/>
  <c r="O80" i="1"/>
  <c r="N80" i="1"/>
  <c r="M80" i="1"/>
  <c r="O79" i="1"/>
  <c r="N79" i="1"/>
  <c r="M79" i="1"/>
  <c r="O78" i="1"/>
  <c r="N78" i="1"/>
  <c r="M78" i="1"/>
  <c r="O77" i="1"/>
  <c r="N77" i="1"/>
  <c r="M77" i="1"/>
  <c r="O76" i="1"/>
  <c r="N76" i="1"/>
  <c r="M76" i="1"/>
  <c r="O75" i="1"/>
  <c r="N75" i="1"/>
  <c r="M75" i="1"/>
  <c r="R74" i="1"/>
  <c r="Q74" i="1"/>
  <c r="O74" i="1"/>
  <c r="N74" i="1"/>
  <c r="M74" i="1"/>
  <c r="O73" i="1"/>
  <c r="N73" i="1"/>
  <c r="M73" i="1"/>
  <c r="O72" i="1"/>
  <c r="N72" i="1"/>
  <c r="M72" i="1"/>
  <c r="O71" i="1"/>
  <c r="N71" i="1"/>
  <c r="M71" i="1"/>
  <c r="O70" i="1"/>
  <c r="N70" i="1"/>
  <c r="M70" i="1"/>
  <c r="O69" i="1"/>
  <c r="N69" i="1"/>
  <c r="M69" i="1"/>
  <c r="O68" i="1"/>
  <c r="N68" i="1"/>
  <c r="M68" i="1"/>
  <c r="O67" i="1"/>
  <c r="N67" i="1"/>
  <c r="M67" i="1"/>
  <c r="O66" i="1"/>
  <c r="N66" i="1"/>
  <c r="M66" i="1"/>
  <c r="O65" i="1"/>
  <c r="N65" i="1"/>
  <c r="M65" i="1"/>
  <c r="O64" i="1"/>
  <c r="N64" i="1"/>
  <c r="M64" i="1"/>
  <c r="O63" i="1"/>
  <c r="N63" i="1"/>
  <c r="M63" i="1"/>
  <c r="O62" i="1"/>
  <c r="N62" i="1"/>
  <c r="M62" i="1"/>
  <c r="R61" i="1"/>
  <c r="Q61" i="1"/>
  <c r="O61" i="1"/>
  <c r="N61" i="1"/>
  <c r="M61" i="1"/>
  <c r="O60" i="1"/>
  <c r="N60" i="1"/>
  <c r="M60" i="1"/>
  <c r="O59" i="1"/>
  <c r="N59" i="1"/>
  <c r="M59" i="1"/>
  <c r="O58" i="1"/>
  <c r="N58" i="1"/>
  <c r="M58" i="1"/>
  <c r="O57" i="1"/>
  <c r="N57" i="1"/>
  <c r="M57" i="1"/>
  <c r="O56" i="1"/>
  <c r="N56" i="1"/>
  <c r="M56" i="1"/>
  <c r="O55" i="1"/>
  <c r="N55" i="1"/>
  <c r="M55" i="1"/>
  <c r="O54" i="1"/>
  <c r="N54" i="1"/>
  <c r="M54" i="1"/>
  <c r="O53" i="1"/>
  <c r="N53" i="1"/>
  <c r="M53" i="1"/>
  <c r="O52" i="1"/>
  <c r="N52" i="1"/>
  <c r="M52" i="1"/>
  <c r="O51" i="1"/>
  <c r="N51" i="1"/>
  <c r="M51" i="1"/>
  <c r="O50" i="1"/>
  <c r="N50" i="1"/>
  <c r="M50" i="1"/>
  <c r="O49" i="1"/>
  <c r="N49" i="1"/>
  <c r="M49" i="1"/>
  <c r="R48" i="1"/>
  <c r="Q48" i="1"/>
  <c r="O48" i="1"/>
  <c r="N48" i="1"/>
  <c r="M48" i="1"/>
  <c r="R47" i="1"/>
  <c r="Q47" i="1"/>
  <c r="R46" i="1"/>
  <c r="Q46" i="1"/>
  <c r="O46" i="1"/>
  <c r="P46" i="1" s="1"/>
  <c r="N46" i="1"/>
  <c r="M46" i="1"/>
  <c r="R45" i="1"/>
  <c r="Q45" i="1"/>
  <c r="R44" i="1"/>
  <c r="Q44" i="1"/>
  <c r="O44" i="1"/>
  <c r="N44" i="1"/>
  <c r="M44" i="1"/>
  <c r="R42" i="1"/>
  <c r="Q42" i="1"/>
  <c r="O42" i="1"/>
  <c r="N42" i="1"/>
  <c r="M42" i="1"/>
  <c r="R41" i="1"/>
  <c r="Q41" i="1"/>
  <c r="R40" i="1"/>
  <c r="Q40" i="1"/>
  <c r="O40" i="1"/>
  <c r="P38" i="1" s="1"/>
  <c r="N40" i="1"/>
  <c r="M40" i="1"/>
  <c r="R39" i="1"/>
  <c r="Q39" i="1"/>
  <c r="R38" i="1"/>
  <c r="Q38" i="1"/>
  <c r="O38" i="1"/>
  <c r="N38" i="1"/>
  <c r="M38" i="1"/>
  <c r="R37" i="1"/>
  <c r="Q37" i="1"/>
  <c r="R36" i="1"/>
  <c r="Q36" i="1"/>
  <c r="O36" i="1"/>
  <c r="N36" i="1"/>
  <c r="M36" i="1"/>
  <c r="O35" i="1"/>
  <c r="N35" i="1"/>
  <c r="M35" i="1"/>
  <c r="O34" i="1"/>
  <c r="N34" i="1"/>
  <c r="M34" i="1"/>
  <c r="R33" i="1"/>
  <c r="Q33" i="1"/>
  <c r="R32" i="1"/>
  <c r="Q32" i="1"/>
  <c r="R31" i="1"/>
  <c r="Q31" i="1"/>
  <c r="O31" i="1"/>
  <c r="N31" i="1"/>
  <c r="M31" i="1"/>
  <c r="R30" i="1"/>
  <c r="Q30" i="1"/>
  <c r="O30" i="1"/>
  <c r="N30" i="1"/>
  <c r="M30" i="1"/>
  <c r="O29" i="1"/>
  <c r="N29" i="1"/>
  <c r="M29" i="1"/>
  <c r="R28" i="1"/>
  <c r="Q28" i="1"/>
  <c r="R27" i="1"/>
  <c r="Q27" i="1"/>
  <c r="O27" i="1"/>
  <c r="P27" i="1" s="1"/>
  <c r="N27" i="1"/>
  <c r="M27" i="1"/>
  <c r="R26" i="1"/>
  <c r="Q26" i="1"/>
  <c r="R25" i="1"/>
  <c r="Q25" i="1"/>
  <c r="R22" i="1"/>
  <c r="Q22" i="1"/>
  <c r="R21" i="1"/>
  <c r="Q21" i="1"/>
  <c r="O21" i="1"/>
  <c r="P21" i="1" s="1"/>
  <c r="N21" i="1"/>
  <c r="M21" i="1"/>
  <c r="R20" i="1"/>
  <c r="Q20" i="1"/>
  <c r="R19" i="1"/>
  <c r="Q19" i="1"/>
  <c r="O19" i="1"/>
  <c r="P19" i="1" s="1"/>
  <c r="N19" i="1"/>
  <c r="M19" i="1"/>
  <c r="R18" i="1"/>
  <c r="Q18" i="1"/>
  <c r="O18" i="1"/>
  <c r="N18" i="1"/>
  <c r="M18" i="1"/>
  <c r="R17" i="1"/>
  <c r="Q17" i="1"/>
  <c r="O17" i="1"/>
  <c r="P17" i="1" s="1"/>
  <c r="N17" i="1"/>
  <c r="M17" i="1"/>
  <c r="O14" i="1"/>
  <c r="N14" i="1"/>
  <c r="M14" i="1"/>
  <c r="O13" i="1"/>
  <c r="N13" i="1"/>
  <c r="M13" i="1"/>
  <c r="R12" i="1"/>
  <c r="Q12" i="1"/>
  <c r="O12" i="1"/>
  <c r="N12" i="1"/>
  <c r="M12" i="1"/>
  <c r="R10" i="1"/>
  <c r="Q10" i="1"/>
  <c r="O10" i="1"/>
  <c r="N10" i="1"/>
  <c r="M10" i="1"/>
  <c r="O9" i="1"/>
  <c r="N9" i="1"/>
  <c r="M9" i="1"/>
  <c r="R8" i="1"/>
  <c r="Q8" i="1"/>
  <c r="O8" i="1"/>
  <c r="P8" i="1" s="1"/>
  <c r="N8" i="1"/>
  <c r="M8" i="1"/>
  <c r="P12" i="1" l="1"/>
  <c r="P48" i="1"/>
</calcChain>
</file>

<file path=xl/sharedStrings.xml><?xml version="1.0" encoding="utf-8"?>
<sst xmlns="http://schemas.openxmlformats.org/spreadsheetml/2006/main" count="145" uniqueCount="131">
  <si>
    <t>FORMATO PLAN DE ACCIÓN INSTITUCIONAL 2024</t>
  </si>
  <si>
    <t>Código: F-PO-002</t>
  </si>
  <si>
    <t>Versión: 2.0</t>
  </si>
  <si>
    <t>Fecha de aprobación: Enero-26-2023</t>
  </si>
  <si>
    <t>Página 1 de 1</t>
  </si>
  <si>
    <t>PROGRAMA</t>
  </si>
  <si>
    <t>SUBPROGRAMA</t>
  </si>
  <si>
    <t xml:space="preserve">OBJETIVOS </t>
  </si>
  <si>
    <t>PROYECTO</t>
  </si>
  <si>
    <t>CODIGO</t>
  </si>
  <si>
    <t>NOMBRE</t>
  </si>
  <si>
    <t>DESCRIPCION</t>
  </si>
  <si>
    <t>OBJETIVOS  INSTITUCIONALES</t>
  </si>
  <si>
    <t xml:space="preserve">OBJETIVOS DE DESARROLLO SOSTENIBLE </t>
  </si>
  <si>
    <t>ACTIVIDADES</t>
  </si>
  <si>
    <t>RESPONSABLE</t>
  </si>
  <si>
    <t>RUBRO PRESUPUESTAL</t>
  </si>
  <si>
    <t>NOMBRE RUBRO</t>
  </si>
  <si>
    <t>APROPIACION DEL RUBRO</t>
  </si>
  <si>
    <t>PRESUPUESTO TOTAL</t>
  </si>
  <si>
    <t>INDICADOR O ENTREGABLE</t>
  </si>
  <si>
    <t>META
2024</t>
  </si>
  <si>
    <t>01</t>
  </si>
  <si>
    <t xml:space="preserve">Manejo Integral de residuos solidos </t>
  </si>
  <si>
    <t>0101</t>
  </si>
  <si>
    <t>Tratamiento y aprovechamiento de residuos orgánicos</t>
  </si>
  <si>
    <t>Realizar las actividades de aprovechamiento y/o tratamiento de residuos solidos orgánicos</t>
  </si>
  <si>
    <t>OBJETIVO 5.  Optimizar los procesos de prestación del servicio público de aseo, por medio de la tecnificación de la operación en cada uno de sus componentes, con el fin de mejorar la eficiencia, calidad y sostenibilidad en un plazo de 3 años.</t>
  </si>
  <si>
    <t>01-0101-01</t>
  </si>
  <si>
    <t>Planta de compostaje</t>
  </si>
  <si>
    <t>Adquisición de equipos y herramientas</t>
  </si>
  <si>
    <t>Director técnico operativo</t>
  </si>
  <si>
    <t>Tratamiento de residuos orgánicos</t>
  </si>
  <si>
    <t>Generación de abono orgánico</t>
  </si>
  <si>
    <t>0102</t>
  </si>
  <si>
    <t>Disposición técnica de los residuos no aprovechables</t>
  </si>
  <si>
    <t xml:space="preserve">Adelantar las acciones tendientes para la correcta disposición técnica de los residuos sólidos y tratamiento de lixiviados </t>
  </si>
  <si>
    <t>01-0102-01</t>
  </si>
  <si>
    <t>Disposición final en el marco de atención a la calamidad publica</t>
  </si>
  <si>
    <t>Ejecución de las adecuaciones y actividades establecidas para las etapas 1A 1F en el marco del convenio 153 de 2023</t>
  </si>
  <si>
    <t>01-0102-02</t>
  </si>
  <si>
    <t>Planta de tratamiento de lixiviados</t>
  </si>
  <si>
    <t>Operación continua del  sistema de tratamiento de lixiviados</t>
  </si>
  <si>
    <t>Ejecución de las actividades establecidas en el marco del convenio 159 de 2023</t>
  </si>
  <si>
    <t>01-0102-03</t>
  </si>
  <si>
    <t>Planta de  tratamiento de aguas residuales</t>
  </si>
  <si>
    <t>Diseños de la planta para el tratamiento de aguas residuales generadas en el lavado de vehículos</t>
  </si>
  <si>
    <t>Construcción de la planta para el tratamiento de aguas residuales generadas en el lavado de vehículos</t>
  </si>
  <si>
    <t>02</t>
  </si>
  <si>
    <t>Sostenibilidad Ambiental</t>
  </si>
  <si>
    <t>0201</t>
  </si>
  <si>
    <t>Cultura Ciudadana y Gestión Social</t>
  </si>
  <si>
    <t xml:space="preserve">Adelantar campañas educativas de sensibilización e implementar acciones al interior de la EMAB en el adecuado manejo de los residuos sólidos </t>
  </si>
  <si>
    <t>OBJETIVO 6.  Incorporar tecnologías para el tratamiento y aprovechamiento de residuos por medio de la integración de proyectos pilotos en un plazo 3 años, con el fin de reducir en un 10% la disposición de residuos mediante la técnica de relleno sanitario.</t>
  </si>
  <si>
    <t>02-0201-01</t>
  </si>
  <si>
    <t>Gestión de Responsabilidad Socio Ambiental</t>
  </si>
  <si>
    <t>Sensibilización y gestión social con las comunidades sobre el adecuado manejo de los residuos sólidos ordinarios y reciclables.</t>
  </si>
  <si>
    <t>Jefe de oficina de innovación ambiental</t>
  </si>
  <si>
    <t>02-0201-02</t>
  </si>
  <si>
    <t>Plan de gestión integral de residuos solidos- PGIRS EMAB</t>
  </si>
  <si>
    <t>Instalación de puntos de almacenamiento en el marco de implementación del PGIRS EMAB</t>
  </si>
  <si>
    <t>0202</t>
  </si>
  <si>
    <t xml:space="preserve">Tratamiento y aprovechamiento de residuos solidos </t>
  </si>
  <si>
    <t>Evaluación de tecnologías de tratamiento y/o aprovechamiento de residuos solidos</t>
  </si>
  <si>
    <t>02-0202-01</t>
  </si>
  <si>
    <t>Formulación y evaluación de alternativas para la implementación de tecnologías para el aprovechamiento y tratamiento</t>
  </si>
  <si>
    <t xml:space="preserve">Formulación de proyecto piloto incorporando tecnologías para el tratamiento y aprovechamiento de residuos </t>
  </si>
  <si>
    <t xml:space="preserve">Jefe de oficina de innovación ambiental
Director de planeación organizacional
</t>
  </si>
  <si>
    <t>Evaluación de los procesos de tratamiento y aprovechamiento que actuablemente ejecuta la EMAB</t>
  </si>
  <si>
    <t>03</t>
  </si>
  <si>
    <t>Optimización Empresarial</t>
  </si>
  <si>
    <t>0301</t>
  </si>
  <si>
    <t>Fortalecimiento Institucional</t>
  </si>
  <si>
    <t>Desarrollar el objeto misional de la entidad, de una manera eficaz y eficiente en cumplimiento de los requerimientos de los usuarios y de ley, manteniendo el posicionamiento de la entidad y la cobertura de usuarios, con oportunidades de expansión a nuevas áreas de prestación del servicio</t>
  </si>
  <si>
    <t xml:space="preserve">
OBJETIVO 1. Rentabilizar la operación de los componentes remunerados vía tarifa de la prestación del servicio público de aseo, por medio de estrategias encaminadas a optimizar la estructura de costos y la operación
OBJETIVO 2.  Ampliar la oferta de servicios por medio de la estructuración y puesta en marcha de 4 nuevas líneas de negocios durante la vigencia 2024-2027 
OBJETIVO 3.  Ser líderes en el mercado del Área Metropolitana de Bucaramanga por medio de la expansión del área de prestación del servicio con la incorporación de manera gradual de un municipio anualmente por vigencia, durante 3 años. 
OBJETIVO 5.  Optimizar los procesos de prestación del servicio público de aseo, por medio de la tecnificación de la operación en cada uno de sus componentes, con el fin de mejorar la eficiencia, calidad y sostenibilidad en un plazo de 3 años.
OBJETIVO 7. Fortalecer la gestión integral del talento humano mediante el desarrollo de competencias y habilidades y la construcción de una cultura adaptable a los retos del entorno
OBJETIVO 8. Fortalecer la gestión del conocimiento, la información y la innovación en los procesos de la operación para asegurar la adaptación y aprovechamiento de oportunidades</t>
  </si>
  <si>
    <t>03-0301-01</t>
  </si>
  <si>
    <t>Programa de prestación del servicio</t>
  </si>
  <si>
    <t>Actualización del programa de prestación de servicio de la EMAB</t>
  </si>
  <si>
    <t>Director de planeación organizacional
Director técnico operativo</t>
  </si>
  <si>
    <t>Prestación de los componentes en cumplimiento del programa de prestación del servicio, bajo los principios de calidad del servicio publico de aseo</t>
  </si>
  <si>
    <t>03-0301-02</t>
  </si>
  <si>
    <t>Tecnificación de la operación en la prestación del servicio publico de aseo</t>
  </si>
  <si>
    <t>Construcción de diagnostico de la operación de la EMAB</t>
  </si>
  <si>
    <t xml:space="preserve">Identificación de necesidades de tecnificación de la operación </t>
  </si>
  <si>
    <t>03-0301-04</t>
  </si>
  <si>
    <t>Desarrollo y Fortalecimiento de la Gestión Comercial y financiera de la entidad</t>
  </si>
  <si>
    <t>Elaboración y presentación de  análisis y planteamiento de estrategias para la eficiencia de costos operativos, con base en los resultados de la implementación de los costos ABC</t>
  </si>
  <si>
    <t>Director administrativo y financiero</t>
  </si>
  <si>
    <t>Elaboración y presentación de análisis y estrategias para el incremento de la rentabilidad organización, con base en los resultados de los indicadores financieros</t>
  </si>
  <si>
    <t>Reducir la cartera</t>
  </si>
  <si>
    <t>Director comercial</t>
  </si>
  <si>
    <t>Fidelizar y aumentar número de usuarios</t>
  </si>
  <si>
    <t>Fortalecer imagen corporativa</t>
  </si>
  <si>
    <t xml:space="preserve">Construcción de portafolio de servicios y estrategias de comercialización </t>
  </si>
  <si>
    <t>03-0301-05</t>
  </si>
  <si>
    <t xml:space="preserve">Control tarifario </t>
  </si>
  <si>
    <t xml:space="preserve">Realizar auditoria de control tarifario estableciendo planes de mejoramiento orientados al cumplimiento normativo y técnico tarifario  </t>
  </si>
  <si>
    <t>Director de planeación organizacional</t>
  </si>
  <si>
    <t>Gestionar y liderar el cumplimiento de requisitos para la actualización de la tarifa de disposición final de acuerdo a los lineamientos del ente regulador</t>
  </si>
  <si>
    <t>03-0301-07</t>
  </si>
  <si>
    <t>Transformación de la cultura EMAB</t>
  </si>
  <si>
    <t>Actualización del reglamento interno de trabajo</t>
  </si>
  <si>
    <t>secretario general</t>
  </si>
  <si>
    <t>Resultado de los autodiagnosticos de MIPG</t>
  </si>
  <si>
    <t>Diseño y implementación de estrategia de socialización de reglamento interno de trabajo</t>
  </si>
  <si>
    <t>Ejecución del plan de capacitación de la EMAB</t>
  </si>
  <si>
    <t>Aplicación de evaluación por objetivos y formulación de planes de mejoramiento</t>
  </si>
  <si>
    <t>03-0301-08</t>
  </si>
  <si>
    <t>Sistemas integrados de Gestión</t>
  </si>
  <si>
    <t xml:space="preserve">Diagnostico y actualización del sistema de gestión de calidad articulado con la propuesta del nuevo mapa de procesos de la entidad </t>
  </si>
  <si>
    <t xml:space="preserve">Implementación del nuevo sistema de indicadores de gestión </t>
  </si>
  <si>
    <t>03-0301-09</t>
  </si>
  <si>
    <t>Optimización y mejoramiento del archivo empresarial- Gestión documental</t>
  </si>
  <si>
    <t>Diagnostico del sistema de gestión documental de la EMAB</t>
  </si>
  <si>
    <t xml:space="preserve">Elaboración del plan de preservación documental </t>
  </si>
  <si>
    <t xml:space="preserve">formulación del modelo de requisitos de documentación electrónica </t>
  </si>
  <si>
    <t>Autoevaluación y formulación del plan de intervención</t>
  </si>
  <si>
    <t>Formulación e implementación del programa de cero papel de la EMAB</t>
  </si>
  <si>
    <t>03-0301-10</t>
  </si>
  <si>
    <t xml:space="preserve">Implementación de sistemas de información, transparencia y acceso a la información publica </t>
  </si>
  <si>
    <t xml:space="preserve">Implementación de la racionalización del  conjunto de tramites y servicios de la EMAB priorizados para la vigencia </t>
  </si>
  <si>
    <t>Rediseño de la pagina web de la EMAB</t>
  </si>
  <si>
    <t>03-0301-11</t>
  </si>
  <si>
    <t xml:space="preserve">Gestión del conocimiento </t>
  </si>
  <si>
    <t xml:space="preserve">Formulación e implementación de estrategia tecnologica para la gestión del conocimiento </t>
  </si>
  <si>
    <t>Creación del procedimiento de empalme y entrega de cargo</t>
  </si>
  <si>
    <t>Realizar capacitación y/o talleres en gestión del conocimiento</t>
  </si>
  <si>
    <t>03-0301-12</t>
  </si>
  <si>
    <t>Plan de acción institucional</t>
  </si>
  <si>
    <t>Gestionar el cumplimiento de las metas institucionales para la vigencia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</si>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</sst>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_-;\-&quot;$&quot;\ * #,##0_-;_-&quot;$&quot;\ * &quot;-&quot;??_-;_-@_-"/>
    <numFmt numFmtId="165" formatCode="&quot;$&quot;\ #,##0.00"/>
    <numFmt numFmtId="166" formatCode="_(* #,##0.00_);_(* \(#,##0.00\);_(* &quot;-&quot;??_);_(@_)"/>
  </numFmts>
  <fonts count="7"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name val="Arial Narrow"/>
      <family val="2"/>
    </font>
    <font>
      <b/>
      <sz val="11"/>
      <name val="Arial Narrow"/>
      <family val="2"/>
    </font>
    <font>
      <sz val="11"/>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16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0" xfId="0" applyFont="1" applyFill="1" applyAlignment="1" applyProtection="1">
      <alignment vertical="center" wrapText="1"/>
      <protection locked="0"/>
    </xf>
    <xf numFmtId="0" fontId="2" fillId="2" borderId="7"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5" xfId="0" applyFont="1" applyFill="1" applyBorder="1" applyAlignment="1">
      <alignment horizontal="center" vertical="center" wrapText="1"/>
    </xf>
    <xf numFmtId="164" fontId="5" fillId="4" borderId="15" xfId="0" applyNumberFormat="1" applyFont="1" applyFill="1" applyBorder="1" applyAlignment="1">
      <alignment horizontal="center" vertical="center" wrapText="1"/>
    </xf>
    <xf numFmtId="0" fontId="5" fillId="4" borderId="20" xfId="0" applyFont="1" applyFill="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Border="1" applyAlignment="1">
      <alignment horizontal="justify" vertical="center" wrapText="1"/>
    </xf>
    <xf numFmtId="0" fontId="4" fillId="0" borderId="22" xfId="0" applyFont="1" applyBorder="1" applyAlignment="1">
      <alignment horizontal="center" vertical="center" wrapText="1"/>
    </xf>
    <xf numFmtId="164" fontId="4" fillId="0" borderId="22" xfId="0" applyNumberFormat="1" applyFont="1" applyBorder="1" applyAlignment="1">
      <alignment horizontal="center" vertical="center" wrapText="1"/>
    </xf>
    <xf numFmtId="165" fontId="4" fillId="0" borderId="22" xfId="0" applyNumberFormat="1" applyFont="1" applyBorder="1" applyAlignment="1">
      <alignment horizontal="center" vertical="center" wrapText="1"/>
    </xf>
    <xf numFmtId="1" fontId="4" fillId="0" borderId="23"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4" xfId="0" applyFont="1" applyBorder="1" applyAlignment="1">
      <alignment horizontal="justify" vertical="center" wrapText="1"/>
    </xf>
    <xf numFmtId="16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2" borderId="4" xfId="0" applyFont="1" applyFill="1" applyBorder="1" applyAlignment="1">
      <alignment horizontal="center" vertical="center" wrapText="1"/>
    </xf>
    <xf numFmtId="9" fontId="4" fillId="0" borderId="5" xfId="4" applyFont="1" applyBorder="1" applyAlignment="1">
      <alignment horizontal="center" vertical="center" wrapText="1"/>
    </xf>
    <xf numFmtId="9" fontId="4" fillId="0" borderId="5" xfId="4" applyFont="1" applyFill="1" applyBorder="1" applyAlignment="1">
      <alignment horizontal="center" vertical="center" wrapText="1"/>
    </xf>
    <xf numFmtId="0" fontId="4" fillId="0" borderId="4" xfId="0" applyFont="1" applyBorder="1" applyAlignment="1">
      <alignment vertical="center" wrapText="1"/>
    </xf>
    <xf numFmtId="164" fontId="4" fillId="0" borderId="4" xfId="0" applyNumberFormat="1" applyFont="1" applyBorder="1" applyAlignment="1">
      <alignment vertical="center" wrapText="1"/>
    </xf>
    <xf numFmtId="9" fontId="4" fillId="0" borderId="5" xfId="4" applyFont="1" applyBorder="1" applyAlignment="1">
      <alignment horizontal="center" vertical="center" wrapText="1"/>
    </xf>
    <xf numFmtId="164" fontId="4" fillId="0" borderId="4" xfId="2" applyNumberFormat="1" applyFont="1" applyFill="1" applyBorder="1" applyAlignment="1">
      <alignment horizontal="center" vertical="center" wrapText="1"/>
    </xf>
    <xf numFmtId="2" fontId="4" fillId="0" borderId="5"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6" xfId="0" applyFont="1" applyBorder="1" applyAlignment="1">
      <alignment horizontal="justify" vertical="center" wrapText="1"/>
    </xf>
    <xf numFmtId="164" fontId="4" fillId="0" borderId="26" xfId="2" applyNumberFormat="1" applyFont="1" applyFill="1" applyBorder="1" applyAlignment="1">
      <alignment horizontal="center" vertical="center" wrapText="1"/>
    </xf>
    <xf numFmtId="164" fontId="4" fillId="0" borderId="26" xfId="0" applyNumberFormat="1" applyFont="1" applyBorder="1" applyAlignment="1">
      <alignment horizontal="center" vertical="center" wrapText="1"/>
    </xf>
    <xf numFmtId="0" fontId="4" fillId="0" borderId="26" xfId="0" applyFont="1" applyBorder="1" applyAlignment="1">
      <alignment horizontal="center" vertical="center" wrapText="1"/>
    </xf>
    <xf numFmtId="9" fontId="4" fillId="0" borderId="27" xfId="4" applyFont="1" applyBorder="1" applyAlignment="1">
      <alignment horizontal="center" vertical="center" wrapText="1"/>
    </xf>
    <xf numFmtId="2" fontId="4" fillId="0" borderId="21" xfId="0" applyNumberFormat="1" applyFont="1" applyBorder="1" applyAlignment="1">
      <alignment horizontal="center" vertical="center" wrapText="1"/>
    </xf>
    <xf numFmtId="0" fontId="4" fillId="5" borderId="22" xfId="0" applyFont="1" applyFill="1" applyBorder="1" applyAlignment="1">
      <alignment horizontal="center" vertical="center" wrapText="1"/>
    </xf>
    <xf numFmtId="0" fontId="4" fillId="0" borderId="22" xfId="0" applyFont="1" applyBorder="1" applyAlignment="1">
      <alignment horizontal="justify" vertical="center" wrapText="1"/>
    </xf>
    <xf numFmtId="164" fontId="4" fillId="0" borderId="22"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6" fillId="2" borderId="0" xfId="0" applyFont="1" applyFill="1" applyAlignment="1">
      <alignment vertical="center" wrapText="1"/>
    </xf>
    <xf numFmtId="2" fontId="4" fillId="0" borderId="24" xfId="0" applyNumberFormat="1" applyFont="1" applyBorder="1" applyAlignment="1">
      <alignment horizontal="center" vertical="center" wrapText="1"/>
    </xf>
    <xf numFmtId="0" fontId="4" fillId="5" borderId="4" xfId="0" applyFont="1" applyFill="1" applyBorder="1" applyAlignment="1">
      <alignment horizontal="center" vertical="center" wrapText="1"/>
    </xf>
    <xf numFmtId="9" fontId="4" fillId="0" borderId="5" xfId="0" applyNumberFormat="1" applyFont="1" applyBorder="1" applyAlignment="1">
      <alignment horizontal="center" vertical="center" wrapText="1"/>
    </xf>
    <xf numFmtId="2" fontId="4" fillId="0" borderId="25" xfId="0" applyNumberFormat="1" applyFont="1" applyBorder="1" applyAlignment="1">
      <alignment horizontal="center" vertical="center" wrapText="1"/>
    </xf>
    <xf numFmtId="0" fontId="4" fillId="5" borderId="26" xfId="0" applyFont="1" applyFill="1" applyBorder="1" applyAlignment="1">
      <alignment horizontal="center" vertical="center" wrapText="1"/>
    </xf>
    <xf numFmtId="9" fontId="4" fillId="0" borderId="27" xfId="0" applyNumberFormat="1"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2" xfId="0" applyFont="1" applyFill="1" applyBorder="1" applyAlignment="1">
      <alignment horizontal="justify" vertical="center" wrapText="1"/>
    </xf>
    <xf numFmtId="0" fontId="4"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164" fontId="2" fillId="2" borderId="22" xfId="0" applyNumberFormat="1" applyFont="1" applyFill="1" applyBorder="1" applyAlignment="1">
      <alignment horizontal="center" vertical="center" wrapText="1"/>
    </xf>
    <xf numFmtId="164" fontId="4" fillId="0" borderId="22" xfId="1" applyNumberFormat="1" applyFont="1" applyFill="1" applyBorder="1" applyAlignment="1">
      <alignment horizontal="center" vertical="center" wrapText="1"/>
    </xf>
    <xf numFmtId="9" fontId="4" fillId="0" borderId="23" xfId="0" applyNumberFormat="1" applyFont="1" applyBorder="1" applyAlignment="1">
      <alignment horizontal="center" vertical="center" wrapText="1"/>
    </xf>
    <xf numFmtId="164" fontId="2" fillId="2" borderId="4" xfId="0"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0" fontId="4" fillId="2" borderId="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4" fillId="2" borderId="4" xfId="0" applyFont="1" applyFill="1" applyBorder="1" applyAlignment="1">
      <alignment horizontal="justify" vertical="center" wrapText="1"/>
    </xf>
    <xf numFmtId="0" fontId="2" fillId="0" borderId="4" xfId="0" applyFont="1" applyBorder="1" applyAlignment="1">
      <alignment horizontal="center" vertical="center" wrapText="1"/>
    </xf>
    <xf numFmtId="1" fontId="4" fillId="0" borderId="5" xfId="4" applyNumberFormat="1" applyFont="1" applyBorder="1" applyAlignment="1">
      <alignment horizontal="center" vertical="center" wrapText="1"/>
    </xf>
    <xf numFmtId="0" fontId="4" fillId="2" borderId="4" xfId="0" applyFont="1" applyFill="1" applyBorder="1" applyAlignment="1">
      <alignment horizontal="center" vertical="center" wrapText="1"/>
    </xf>
    <xf numFmtId="1" fontId="4" fillId="2" borderId="5" xfId="4"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2" fontId="4" fillId="0" borderId="5" xfId="4" applyNumberFormat="1" applyFont="1" applyBorder="1" applyAlignment="1">
      <alignment horizontal="center" vertical="center" wrapText="1"/>
    </xf>
    <xf numFmtId="164" fontId="4" fillId="2" borderId="4" xfId="1" applyNumberFormat="1" applyFont="1" applyFill="1" applyBorder="1" applyAlignment="1">
      <alignment horizontal="center" vertical="center" wrapText="1"/>
    </xf>
    <xf numFmtId="9" fontId="4" fillId="2" borderId="5" xfId="4" applyFont="1" applyFill="1" applyBorder="1" applyAlignment="1">
      <alignment horizontal="center" vertical="center" wrapText="1"/>
    </xf>
    <xf numFmtId="164" fontId="2"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164" fontId="4" fillId="2" borderId="4" xfId="0" applyNumberFormat="1" applyFont="1" applyFill="1" applyBorder="1" applyAlignment="1">
      <alignment horizontal="center" vertical="center" wrapText="1"/>
    </xf>
    <xf numFmtId="2" fontId="2" fillId="0" borderId="5" xfId="0" applyNumberFormat="1" applyFont="1" applyBorder="1" applyAlignment="1">
      <alignment horizontal="center" vertical="center" wrapText="1"/>
    </xf>
    <xf numFmtId="9" fontId="2" fillId="0" borderId="5" xfId="4" applyFont="1" applyBorder="1" applyAlignment="1">
      <alignment horizontal="center" vertical="center" wrapText="1"/>
    </xf>
    <xf numFmtId="164" fontId="4" fillId="2" borderId="4" xfId="3" applyNumberFormat="1" applyFont="1" applyFill="1" applyBorder="1" applyAlignment="1">
      <alignment horizontal="center" vertical="center" wrapText="1"/>
    </xf>
    <xf numFmtId="2" fontId="2" fillId="0" borderId="5" xfId="4" applyNumberFormat="1" applyFont="1" applyBorder="1" applyAlignment="1">
      <alignment horizontal="center" vertical="center" wrapText="1"/>
    </xf>
    <xf numFmtId="1" fontId="2" fillId="0" borderId="5" xfId="4" applyNumberFormat="1" applyFont="1" applyBorder="1" applyAlignment="1">
      <alignment horizontal="center" vertical="center" wrapText="1"/>
    </xf>
    <xf numFmtId="0" fontId="4" fillId="2" borderId="26" xfId="0" applyFont="1" applyFill="1" applyBorder="1" applyAlignment="1">
      <alignment horizontal="center" vertical="center" wrapText="1"/>
    </xf>
    <xf numFmtId="0" fontId="2" fillId="2" borderId="26" xfId="0" applyFont="1" applyFill="1" applyBorder="1" applyAlignment="1">
      <alignment horizontal="justify" vertical="center" wrapText="1"/>
    </xf>
    <xf numFmtId="164" fontId="4" fillId="2" borderId="26" xfId="3" applyNumberFormat="1" applyFont="1" applyFill="1" applyBorder="1" applyAlignment="1">
      <alignment horizontal="center" vertical="center" wrapText="1"/>
    </xf>
    <xf numFmtId="0" fontId="2" fillId="0" borderId="0" xfId="0" applyFont="1" applyAlignment="1">
      <alignment horizontal="justify" vertical="center" wrapText="1"/>
    </xf>
    <xf numFmtId="0" fontId="4" fillId="2" borderId="0" xfId="0" applyFont="1" applyFill="1" applyAlignment="1">
      <alignment horizontal="center" vertical="center" wrapText="1"/>
    </xf>
  </cellXfs>
  <cellStyles count="5">
    <cellStyle name="Millares" xfId="1" builtinId="3"/>
    <cellStyle name="Moneda" xfId="2" builtinId="4"/>
    <cellStyle name="Moneda [0]" xfId="3"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578926</xdr:colOff>
      <xdr:row>0</xdr:row>
      <xdr:rowOff>54429</xdr:rowOff>
    </xdr:from>
    <xdr:to>
      <xdr:col>4</xdr:col>
      <xdr:colOff>413073</xdr:colOff>
      <xdr:row>3</xdr:row>
      <xdr:rowOff>95250</xdr:rowOff>
    </xdr:to>
    <xdr:pic>
      <xdr:nvPicPr>
        <xdr:cNvPr id="2" name="2 Imagen">
          <a:extLst>
            <a:ext uri="{FF2B5EF4-FFF2-40B4-BE49-F238E27FC236}">
              <a16:creationId xmlns:a16="http://schemas.microsoft.com/office/drawing/2014/main" id="{AE11D3C8-B95B-44EB-87BB-F746A4420D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0876" y="54429"/>
          <a:ext cx="2548772" cy="850446"/>
        </a:xfrm>
        <a:prstGeom prst="rect">
          <a:avLst/>
        </a:prstGeom>
      </xdr:spPr>
    </xdr:pic>
    <xdr:clientData/>
  </xdr:twoCellAnchor>
  <xdr:twoCellAnchor editAs="oneCell">
    <xdr:from>
      <xdr:col>7</xdr:col>
      <xdr:colOff>228602</xdr:colOff>
      <xdr:row>18</xdr:row>
      <xdr:rowOff>114300</xdr:rowOff>
    </xdr:from>
    <xdr:to>
      <xdr:col>7</xdr:col>
      <xdr:colOff>1093166</xdr:colOff>
      <xdr:row>19</xdr:row>
      <xdr:rowOff>311335</xdr:rowOff>
    </xdr:to>
    <xdr:pic>
      <xdr:nvPicPr>
        <xdr:cNvPr id="3" name="Imagen 2">
          <a:extLst>
            <a:ext uri="{FF2B5EF4-FFF2-40B4-BE49-F238E27FC236}">
              <a16:creationId xmlns:a16="http://schemas.microsoft.com/office/drawing/2014/main" id="{8224BC8B-DE6D-4061-9266-1BC972329C31}"/>
            </a:ext>
          </a:extLst>
        </xdr:cNvPr>
        <xdr:cNvPicPr>
          <a:picLocks noChangeAspect="1"/>
        </xdr:cNvPicPr>
      </xdr:nvPicPr>
      <xdr:blipFill>
        <a:blip xmlns:r="http://schemas.openxmlformats.org/officeDocument/2006/relationships" r:embed="rId2"/>
        <a:stretch>
          <a:fillRect/>
        </a:stretch>
      </xdr:blipFill>
      <xdr:spPr>
        <a:xfrm>
          <a:off x="7448552" y="8572500"/>
          <a:ext cx="864564" cy="920935"/>
        </a:xfrm>
        <a:prstGeom prst="rect">
          <a:avLst/>
        </a:prstGeom>
      </xdr:spPr>
    </xdr:pic>
    <xdr:clientData/>
  </xdr:twoCellAnchor>
  <xdr:twoCellAnchor editAs="oneCell">
    <xdr:from>
      <xdr:col>7</xdr:col>
      <xdr:colOff>252412</xdr:colOff>
      <xdr:row>7</xdr:row>
      <xdr:rowOff>209550</xdr:rowOff>
    </xdr:from>
    <xdr:to>
      <xdr:col>7</xdr:col>
      <xdr:colOff>1204912</xdr:colOff>
      <xdr:row>10</xdr:row>
      <xdr:rowOff>168954</xdr:rowOff>
    </xdr:to>
    <xdr:pic>
      <xdr:nvPicPr>
        <xdr:cNvPr id="4" name="Imagen 3">
          <a:extLst>
            <a:ext uri="{FF2B5EF4-FFF2-40B4-BE49-F238E27FC236}">
              <a16:creationId xmlns:a16="http://schemas.microsoft.com/office/drawing/2014/main" id="{60085CA3-2D09-4A80-951D-007A120291C9}"/>
            </a:ext>
          </a:extLst>
        </xdr:cNvPr>
        <xdr:cNvPicPr>
          <a:picLocks noChangeAspect="1"/>
        </xdr:cNvPicPr>
      </xdr:nvPicPr>
      <xdr:blipFill>
        <a:blip xmlns:r="http://schemas.openxmlformats.org/officeDocument/2006/relationships" r:embed="rId3"/>
        <a:stretch>
          <a:fillRect/>
        </a:stretch>
      </xdr:blipFill>
      <xdr:spPr>
        <a:xfrm>
          <a:off x="7472362" y="2790825"/>
          <a:ext cx="952500" cy="911904"/>
        </a:xfrm>
        <a:prstGeom prst="rect">
          <a:avLst/>
        </a:prstGeom>
      </xdr:spPr>
    </xdr:pic>
    <xdr:clientData/>
  </xdr:twoCellAnchor>
  <xdr:twoCellAnchor editAs="oneCell">
    <xdr:from>
      <xdr:col>7</xdr:col>
      <xdr:colOff>269081</xdr:colOff>
      <xdr:row>10</xdr:row>
      <xdr:rowOff>211932</xdr:rowOff>
    </xdr:from>
    <xdr:to>
      <xdr:col>7</xdr:col>
      <xdr:colOff>1154795</xdr:colOff>
      <xdr:row>11</xdr:row>
      <xdr:rowOff>464232</xdr:rowOff>
    </xdr:to>
    <xdr:pic>
      <xdr:nvPicPr>
        <xdr:cNvPr id="5" name="Imagen 4">
          <a:extLst>
            <a:ext uri="{FF2B5EF4-FFF2-40B4-BE49-F238E27FC236}">
              <a16:creationId xmlns:a16="http://schemas.microsoft.com/office/drawing/2014/main" id="{9D483C73-3859-4958-B00C-60FFEE3C0B4B}"/>
            </a:ext>
          </a:extLst>
        </xdr:cNvPr>
        <xdr:cNvPicPr>
          <a:picLocks noChangeAspect="1"/>
        </xdr:cNvPicPr>
      </xdr:nvPicPr>
      <xdr:blipFill>
        <a:blip xmlns:r="http://schemas.openxmlformats.org/officeDocument/2006/relationships" r:embed="rId4"/>
        <a:stretch>
          <a:fillRect/>
        </a:stretch>
      </xdr:blipFill>
      <xdr:spPr>
        <a:xfrm>
          <a:off x="7489031" y="3745707"/>
          <a:ext cx="885714" cy="900000"/>
        </a:xfrm>
        <a:prstGeom prst="rect">
          <a:avLst/>
        </a:prstGeom>
      </xdr:spPr>
    </xdr:pic>
    <xdr:clientData/>
  </xdr:twoCellAnchor>
  <xdr:twoCellAnchor editAs="oneCell">
    <xdr:from>
      <xdr:col>7</xdr:col>
      <xdr:colOff>275545</xdr:colOff>
      <xdr:row>12</xdr:row>
      <xdr:rowOff>136411</xdr:rowOff>
    </xdr:from>
    <xdr:to>
      <xdr:col>7</xdr:col>
      <xdr:colOff>1144700</xdr:colOff>
      <xdr:row>14</xdr:row>
      <xdr:rowOff>17348</xdr:rowOff>
    </xdr:to>
    <xdr:pic>
      <xdr:nvPicPr>
        <xdr:cNvPr id="6" name="Imagen 5">
          <a:extLst>
            <a:ext uri="{FF2B5EF4-FFF2-40B4-BE49-F238E27FC236}">
              <a16:creationId xmlns:a16="http://schemas.microsoft.com/office/drawing/2014/main" id="{E1AE285C-809E-4B2F-A471-AE8DE3858E0C}"/>
            </a:ext>
          </a:extLst>
        </xdr:cNvPr>
        <xdr:cNvPicPr>
          <a:picLocks noChangeAspect="1"/>
        </xdr:cNvPicPr>
      </xdr:nvPicPr>
      <xdr:blipFill>
        <a:blip xmlns:r="http://schemas.openxmlformats.org/officeDocument/2006/relationships" r:embed="rId5"/>
        <a:stretch>
          <a:fillRect/>
        </a:stretch>
      </xdr:blipFill>
      <xdr:spPr>
        <a:xfrm>
          <a:off x="7495495" y="4879861"/>
          <a:ext cx="869155" cy="823912"/>
        </a:xfrm>
        <a:prstGeom prst="rect">
          <a:avLst/>
        </a:prstGeom>
      </xdr:spPr>
    </xdr:pic>
    <xdr:clientData/>
  </xdr:twoCellAnchor>
  <xdr:twoCellAnchor editAs="oneCell">
    <xdr:from>
      <xdr:col>7</xdr:col>
      <xdr:colOff>247651</xdr:colOff>
      <xdr:row>16</xdr:row>
      <xdr:rowOff>200024</xdr:rowOff>
    </xdr:from>
    <xdr:to>
      <xdr:col>7</xdr:col>
      <xdr:colOff>1095350</xdr:colOff>
      <xdr:row>17</xdr:row>
      <xdr:rowOff>389730</xdr:rowOff>
    </xdr:to>
    <xdr:pic>
      <xdr:nvPicPr>
        <xdr:cNvPr id="7" name="Imagen 6">
          <a:extLst>
            <a:ext uri="{FF2B5EF4-FFF2-40B4-BE49-F238E27FC236}">
              <a16:creationId xmlns:a16="http://schemas.microsoft.com/office/drawing/2014/main" id="{8A4BD92E-4E27-40FC-809D-1F2545BDCCAF}"/>
            </a:ext>
          </a:extLst>
        </xdr:cNvPr>
        <xdr:cNvPicPr>
          <a:picLocks noChangeAspect="1"/>
        </xdr:cNvPicPr>
      </xdr:nvPicPr>
      <xdr:blipFill>
        <a:blip xmlns:r="http://schemas.openxmlformats.org/officeDocument/2006/relationships" r:embed="rId6"/>
        <a:stretch>
          <a:fillRect/>
        </a:stretch>
      </xdr:blipFill>
      <xdr:spPr>
        <a:xfrm>
          <a:off x="7467601" y="7210424"/>
          <a:ext cx="847699" cy="913606"/>
        </a:xfrm>
        <a:prstGeom prst="rect">
          <a:avLst/>
        </a:prstGeom>
      </xdr:spPr>
    </xdr:pic>
    <xdr:clientData/>
  </xdr:twoCellAnchor>
  <xdr:twoCellAnchor editAs="oneCell">
    <xdr:from>
      <xdr:col>7</xdr:col>
      <xdr:colOff>273844</xdr:colOff>
      <xdr:row>14</xdr:row>
      <xdr:rowOff>300037</xdr:rowOff>
    </xdr:from>
    <xdr:to>
      <xdr:col>7</xdr:col>
      <xdr:colOff>1154906</xdr:colOff>
      <xdr:row>15</xdr:row>
      <xdr:rowOff>533060</xdr:rowOff>
    </xdr:to>
    <xdr:pic>
      <xdr:nvPicPr>
        <xdr:cNvPr id="8" name="Imagen 7">
          <a:extLst>
            <a:ext uri="{FF2B5EF4-FFF2-40B4-BE49-F238E27FC236}">
              <a16:creationId xmlns:a16="http://schemas.microsoft.com/office/drawing/2014/main" id="{D004AC74-3E53-443F-BF62-6BE838717B48}"/>
            </a:ext>
          </a:extLst>
        </xdr:cNvPr>
        <xdr:cNvPicPr>
          <a:picLocks noChangeAspect="1"/>
        </xdr:cNvPicPr>
      </xdr:nvPicPr>
      <xdr:blipFill>
        <a:blip xmlns:r="http://schemas.openxmlformats.org/officeDocument/2006/relationships" r:embed="rId7"/>
        <a:stretch>
          <a:fillRect/>
        </a:stretch>
      </xdr:blipFill>
      <xdr:spPr>
        <a:xfrm>
          <a:off x="7493794" y="5986462"/>
          <a:ext cx="881062" cy="928348"/>
        </a:xfrm>
        <a:prstGeom prst="rect">
          <a:avLst/>
        </a:prstGeom>
      </xdr:spPr>
    </xdr:pic>
    <xdr:clientData/>
  </xdr:twoCellAnchor>
  <xdr:twoCellAnchor editAs="oneCell">
    <xdr:from>
      <xdr:col>7</xdr:col>
      <xdr:colOff>138112</xdr:colOff>
      <xdr:row>20</xdr:row>
      <xdr:rowOff>592930</xdr:rowOff>
    </xdr:from>
    <xdr:to>
      <xdr:col>7</xdr:col>
      <xdr:colOff>1090612</xdr:colOff>
      <xdr:row>21</xdr:row>
      <xdr:rowOff>200929</xdr:rowOff>
    </xdr:to>
    <xdr:pic>
      <xdr:nvPicPr>
        <xdr:cNvPr id="9" name="Imagen 8">
          <a:extLst>
            <a:ext uri="{FF2B5EF4-FFF2-40B4-BE49-F238E27FC236}">
              <a16:creationId xmlns:a16="http://schemas.microsoft.com/office/drawing/2014/main" id="{E5A8CB31-D54F-47E2-8EC5-349A65CB16F6}"/>
            </a:ext>
          </a:extLst>
        </xdr:cNvPr>
        <xdr:cNvPicPr>
          <a:picLocks noChangeAspect="1"/>
        </xdr:cNvPicPr>
      </xdr:nvPicPr>
      <xdr:blipFill>
        <a:blip xmlns:r="http://schemas.openxmlformats.org/officeDocument/2006/relationships" r:embed="rId3"/>
        <a:stretch>
          <a:fillRect/>
        </a:stretch>
      </xdr:blipFill>
      <xdr:spPr>
        <a:xfrm>
          <a:off x="7358062" y="10498930"/>
          <a:ext cx="952500" cy="912924"/>
        </a:xfrm>
        <a:prstGeom prst="rect">
          <a:avLst/>
        </a:prstGeom>
      </xdr:spPr>
    </xdr:pic>
    <xdr:clientData/>
  </xdr:twoCellAnchor>
  <xdr:twoCellAnchor editAs="oneCell">
    <xdr:from>
      <xdr:col>7</xdr:col>
      <xdr:colOff>179274</xdr:colOff>
      <xdr:row>21</xdr:row>
      <xdr:rowOff>495638</xdr:rowOff>
    </xdr:from>
    <xdr:to>
      <xdr:col>7</xdr:col>
      <xdr:colOff>1048429</xdr:colOff>
      <xdr:row>23</xdr:row>
      <xdr:rowOff>247308</xdr:rowOff>
    </xdr:to>
    <xdr:pic>
      <xdr:nvPicPr>
        <xdr:cNvPr id="10" name="Imagen 9">
          <a:extLst>
            <a:ext uri="{FF2B5EF4-FFF2-40B4-BE49-F238E27FC236}">
              <a16:creationId xmlns:a16="http://schemas.microsoft.com/office/drawing/2014/main" id="{FD863AB5-2804-44B0-8DED-B5DB578D130F}"/>
            </a:ext>
          </a:extLst>
        </xdr:cNvPr>
        <xdr:cNvPicPr>
          <a:picLocks noChangeAspect="1"/>
        </xdr:cNvPicPr>
      </xdr:nvPicPr>
      <xdr:blipFill>
        <a:blip xmlns:r="http://schemas.openxmlformats.org/officeDocument/2006/relationships" r:embed="rId5"/>
        <a:stretch>
          <a:fillRect/>
        </a:stretch>
      </xdr:blipFill>
      <xdr:spPr>
        <a:xfrm>
          <a:off x="7399224" y="11706563"/>
          <a:ext cx="869155" cy="799420"/>
        </a:xfrm>
        <a:prstGeom prst="rect">
          <a:avLst/>
        </a:prstGeom>
      </xdr:spPr>
    </xdr:pic>
    <xdr:clientData/>
  </xdr:twoCellAnchor>
  <xdr:twoCellAnchor editAs="oneCell">
    <xdr:from>
      <xdr:col>7</xdr:col>
      <xdr:colOff>175533</xdr:colOff>
      <xdr:row>24</xdr:row>
      <xdr:rowOff>147639</xdr:rowOff>
    </xdr:from>
    <xdr:to>
      <xdr:col>7</xdr:col>
      <xdr:colOff>1056595</xdr:colOff>
      <xdr:row>25</xdr:row>
      <xdr:rowOff>286091</xdr:rowOff>
    </xdr:to>
    <xdr:pic>
      <xdr:nvPicPr>
        <xdr:cNvPr id="11" name="Imagen 10">
          <a:extLst>
            <a:ext uri="{FF2B5EF4-FFF2-40B4-BE49-F238E27FC236}">
              <a16:creationId xmlns:a16="http://schemas.microsoft.com/office/drawing/2014/main" id="{1943DBAC-3FAC-4111-A55D-73CB23944D4A}"/>
            </a:ext>
          </a:extLst>
        </xdr:cNvPr>
        <xdr:cNvPicPr>
          <a:picLocks noChangeAspect="1"/>
        </xdr:cNvPicPr>
      </xdr:nvPicPr>
      <xdr:blipFill>
        <a:blip xmlns:r="http://schemas.openxmlformats.org/officeDocument/2006/relationships" r:embed="rId7"/>
        <a:stretch>
          <a:fillRect/>
        </a:stretch>
      </xdr:blipFill>
      <xdr:spPr>
        <a:xfrm>
          <a:off x="7395483" y="12825414"/>
          <a:ext cx="881062" cy="929027"/>
        </a:xfrm>
        <a:prstGeom prst="rect">
          <a:avLst/>
        </a:prstGeom>
      </xdr:spPr>
    </xdr:pic>
    <xdr:clientData/>
  </xdr:twoCellAnchor>
  <xdr:twoCellAnchor editAs="oneCell">
    <xdr:from>
      <xdr:col>7</xdr:col>
      <xdr:colOff>228487</xdr:colOff>
      <xdr:row>56</xdr:row>
      <xdr:rowOff>131761</xdr:rowOff>
    </xdr:from>
    <xdr:to>
      <xdr:col>7</xdr:col>
      <xdr:colOff>1161143</xdr:colOff>
      <xdr:row>61</xdr:row>
      <xdr:rowOff>126999</xdr:rowOff>
    </xdr:to>
    <xdr:pic>
      <xdr:nvPicPr>
        <xdr:cNvPr id="12" name="Imagen 11">
          <a:extLst>
            <a:ext uri="{FF2B5EF4-FFF2-40B4-BE49-F238E27FC236}">
              <a16:creationId xmlns:a16="http://schemas.microsoft.com/office/drawing/2014/main" id="{E8580824-1E85-4E77-AE2C-1C86E55B72A8}"/>
            </a:ext>
          </a:extLst>
        </xdr:cNvPr>
        <xdr:cNvPicPr>
          <a:picLocks noChangeAspect="1"/>
        </xdr:cNvPicPr>
      </xdr:nvPicPr>
      <xdr:blipFill>
        <a:blip xmlns:r="http://schemas.openxmlformats.org/officeDocument/2006/relationships" r:embed="rId8"/>
        <a:stretch>
          <a:fillRect/>
        </a:stretch>
      </xdr:blipFill>
      <xdr:spPr>
        <a:xfrm>
          <a:off x="7448437" y="28668661"/>
          <a:ext cx="932656" cy="1042988"/>
        </a:xfrm>
        <a:prstGeom prst="rect">
          <a:avLst/>
        </a:prstGeom>
      </xdr:spPr>
    </xdr:pic>
    <xdr:clientData/>
  </xdr:twoCellAnchor>
  <xdr:twoCellAnchor editAs="oneCell">
    <xdr:from>
      <xdr:col>7</xdr:col>
      <xdr:colOff>244361</xdr:colOff>
      <xdr:row>47</xdr:row>
      <xdr:rowOff>0</xdr:rowOff>
    </xdr:from>
    <xdr:to>
      <xdr:col>7</xdr:col>
      <xdr:colOff>1161143</xdr:colOff>
      <xdr:row>52</xdr:row>
      <xdr:rowOff>266551</xdr:rowOff>
    </xdr:to>
    <xdr:pic>
      <xdr:nvPicPr>
        <xdr:cNvPr id="13" name="Imagen 12">
          <a:extLst>
            <a:ext uri="{FF2B5EF4-FFF2-40B4-BE49-F238E27FC236}">
              <a16:creationId xmlns:a16="http://schemas.microsoft.com/office/drawing/2014/main" id="{D8B95F8D-1588-4801-B581-40E8688F4C4B}"/>
            </a:ext>
          </a:extLst>
        </xdr:cNvPr>
        <xdr:cNvPicPr>
          <a:picLocks noChangeAspect="1"/>
        </xdr:cNvPicPr>
      </xdr:nvPicPr>
      <xdr:blipFill>
        <a:blip xmlns:r="http://schemas.openxmlformats.org/officeDocument/2006/relationships" r:embed="rId9"/>
        <a:stretch>
          <a:fillRect/>
        </a:stretch>
      </xdr:blipFill>
      <xdr:spPr>
        <a:xfrm>
          <a:off x="7464311" y="26384250"/>
          <a:ext cx="916782" cy="1304776"/>
        </a:xfrm>
        <a:prstGeom prst="rect">
          <a:avLst/>
        </a:prstGeom>
      </xdr:spPr>
    </xdr:pic>
    <xdr:clientData/>
  </xdr:twoCellAnchor>
  <xdr:twoCellAnchor editAs="oneCell">
    <xdr:from>
      <xdr:col>7</xdr:col>
      <xdr:colOff>246062</xdr:colOff>
      <xdr:row>51</xdr:row>
      <xdr:rowOff>113323</xdr:rowOff>
    </xdr:from>
    <xdr:to>
      <xdr:col>7</xdr:col>
      <xdr:colOff>1176757</xdr:colOff>
      <xdr:row>55</xdr:row>
      <xdr:rowOff>113391</xdr:rowOff>
    </xdr:to>
    <xdr:pic>
      <xdr:nvPicPr>
        <xdr:cNvPr id="14" name="Imagen 13">
          <a:extLst>
            <a:ext uri="{FF2B5EF4-FFF2-40B4-BE49-F238E27FC236}">
              <a16:creationId xmlns:a16="http://schemas.microsoft.com/office/drawing/2014/main" id="{399AF015-4DB9-496C-A2E0-4E1DF67E08A8}"/>
            </a:ext>
          </a:extLst>
        </xdr:cNvPr>
        <xdr:cNvPicPr>
          <a:picLocks noChangeAspect="1"/>
        </xdr:cNvPicPr>
      </xdr:nvPicPr>
      <xdr:blipFill>
        <a:blip xmlns:r="http://schemas.openxmlformats.org/officeDocument/2006/relationships" r:embed="rId10"/>
        <a:stretch>
          <a:fillRect/>
        </a:stretch>
      </xdr:blipFill>
      <xdr:spPr>
        <a:xfrm>
          <a:off x="7466012" y="27326248"/>
          <a:ext cx="930695" cy="1114493"/>
        </a:xfrm>
        <a:prstGeom prst="rect">
          <a:avLst/>
        </a:prstGeom>
      </xdr:spPr>
    </xdr:pic>
    <xdr:clientData/>
  </xdr:twoCellAnchor>
  <xdr:twoCellAnchor editAs="oneCell">
    <xdr:from>
      <xdr:col>7</xdr:col>
      <xdr:colOff>258915</xdr:colOff>
      <xdr:row>62</xdr:row>
      <xdr:rowOff>200593</xdr:rowOff>
    </xdr:from>
    <xdr:to>
      <xdr:col>7</xdr:col>
      <xdr:colOff>1217691</xdr:colOff>
      <xdr:row>67</xdr:row>
      <xdr:rowOff>56243</xdr:rowOff>
    </xdr:to>
    <xdr:pic>
      <xdr:nvPicPr>
        <xdr:cNvPr id="15" name="Imagen 14">
          <a:extLst>
            <a:ext uri="{FF2B5EF4-FFF2-40B4-BE49-F238E27FC236}">
              <a16:creationId xmlns:a16="http://schemas.microsoft.com/office/drawing/2014/main" id="{34964220-3E04-4BEF-89A4-7996EEDDAC5F}"/>
            </a:ext>
          </a:extLst>
        </xdr:cNvPr>
        <xdr:cNvPicPr>
          <a:picLocks noChangeAspect="1"/>
        </xdr:cNvPicPr>
      </xdr:nvPicPr>
      <xdr:blipFill>
        <a:blip xmlns:r="http://schemas.openxmlformats.org/officeDocument/2006/relationships" r:embed="rId11"/>
        <a:stretch>
          <a:fillRect/>
        </a:stretch>
      </xdr:blipFill>
      <xdr:spPr>
        <a:xfrm>
          <a:off x="7478865" y="29994793"/>
          <a:ext cx="958776" cy="1112950"/>
        </a:xfrm>
        <a:prstGeom prst="rect">
          <a:avLst/>
        </a:prstGeom>
      </xdr:spPr>
    </xdr:pic>
    <xdr:clientData/>
  </xdr:twoCellAnchor>
  <xdr:twoCellAnchor editAs="oneCell">
    <xdr:from>
      <xdr:col>7</xdr:col>
      <xdr:colOff>229961</xdr:colOff>
      <xdr:row>47</xdr:row>
      <xdr:rowOff>0</xdr:rowOff>
    </xdr:from>
    <xdr:to>
      <xdr:col>7</xdr:col>
      <xdr:colOff>1198336</xdr:colOff>
      <xdr:row>52</xdr:row>
      <xdr:rowOff>19050</xdr:rowOff>
    </xdr:to>
    <xdr:pic>
      <xdr:nvPicPr>
        <xdr:cNvPr id="16" name="Imagen 15">
          <a:extLst>
            <a:ext uri="{FF2B5EF4-FFF2-40B4-BE49-F238E27FC236}">
              <a16:creationId xmlns:a16="http://schemas.microsoft.com/office/drawing/2014/main" id="{4E1B7E8E-0F6C-47A8-A715-EC765F389632}"/>
            </a:ext>
          </a:extLst>
        </xdr:cNvPr>
        <xdr:cNvPicPr>
          <a:picLocks noChangeAspect="1"/>
        </xdr:cNvPicPr>
      </xdr:nvPicPr>
      <xdr:blipFill>
        <a:blip xmlns:r="http://schemas.openxmlformats.org/officeDocument/2006/relationships" r:embed="rId7"/>
        <a:stretch>
          <a:fillRect/>
        </a:stretch>
      </xdr:blipFill>
      <xdr:spPr>
        <a:xfrm>
          <a:off x="7449911" y="26384250"/>
          <a:ext cx="968375" cy="1057275"/>
        </a:xfrm>
        <a:prstGeom prst="rect">
          <a:avLst/>
        </a:prstGeom>
      </xdr:spPr>
    </xdr:pic>
    <xdr:clientData/>
  </xdr:twoCellAnchor>
  <xdr:twoCellAnchor>
    <xdr:from>
      <xdr:col>7</xdr:col>
      <xdr:colOff>1412875</xdr:colOff>
      <xdr:row>7</xdr:row>
      <xdr:rowOff>0</xdr:rowOff>
    </xdr:from>
    <xdr:to>
      <xdr:col>7</xdr:col>
      <xdr:colOff>1809750</xdr:colOff>
      <xdr:row>113</xdr:row>
      <xdr:rowOff>365125</xdr:rowOff>
    </xdr:to>
    <xdr:sp macro="" textlink="">
      <xdr:nvSpPr>
        <xdr:cNvPr id="17" name="Rectángulo 16">
          <a:extLst>
            <a:ext uri="{FF2B5EF4-FFF2-40B4-BE49-F238E27FC236}">
              <a16:creationId xmlns:a16="http://schemas.microsoft.com/office/drawing/2014/main" id="{5B8752A1-F9D6-4874-BF04-D09B3462A8AC}"/>
            </a:ext>
          </a:extLst>
        </xdr:cNvPr>
        <xdr:cNvSpPr/>
      </xdr:nvSpPr>
      <xdr:spPr>
        <a:xfrm>
          <a:off x="8632825" y="2581275"/>
          <a:ext cx="396875" cy="44484925"/>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l"/>
          <a:r>
            <a:rPr lang="es-CO" sz="1100">
              <a:solidFill>
                <a:schemeClr val="bg1"/>
              </a:solidFill>
            </a:rPr>
            <a:t>                                                                                                                                                                                                                                                                                                                                                                                                                                                                                                                                     </a:t>
          </a:r>
          <a:r>
            <a:rPr lang="es-CO" sz="2000">
              <a:solidFill>
                <a:schemeClr val="bg1"/>
              </a:solidFill>
            </a:rPr>
            <a:t> 17</a:t>
          </a:r>
          <a:r>
            <a:rPr lang="es-CO" sz="1100">
              <a:solidFill>
                <a:schemeClr val="bg1"/>
              </a:solidFill>
            </a:rPr>
            <a:t>    ALIANZAS PARA LOGRAR LOS</a:t>
          </a:r>
          <a:r>
            <a:rPr lang="es-CO" sz="1100" baseline="0">
              <a:solidFill>
                <a:schemeClr val="bg1"/>
              </a:solidFill>
            </a:rPr>
            <a:t> OBJETIVOS</a:t>
          </a:r>
          <a:endParaRPr lang="es-CO"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EMAB%20PROFESIONAL%20PROYECTOS\3.%20PLANES%20INSTITUCIONALES\1.%20PLAN%20DE%20ACCI&#211;N\EMAB\2024\5.%20SEGUMIENTO%20CUARTO%20TRIMESTRE\PLAN%20DE%20ACCION%202024%20DICIEMBRE.xlsx" TargetMode="External"/><Relationship Id="rId1" Type="http://schemas.openxmlformats.org/officeDocument/2006/relationships/externalLinkPath" Target="PLAN%20DE%20ACCION%202024%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accion insitucional"/>
      <sheetName val="Seguimiento"/>
      <sheetName val="Presupuesto"/>
      <sheetName val="Indicadores y metas"/>
    </sheetNames>
    <sheetDataSet>
      <sheetData sheetId="0"/>
      <sheetData sheetId="1"/>
      <sheetData sheetId="2">
        <row r="7">
          <cell r="B7" t="str">
            <v>2.1.1.01.01.001.01</v>
          </cell>
          <cell r="C7" t="str">
            <v>sueldos personal de nomina</v>
          </cell>
          <cell r="D7">
            <v>5541085884</v>
          </cell>
        </row>
        <row r="8">
          <cell r="B8" t="str">
            <v>2.1.1.01.01.001.02</v>
          </cell>
          <cell r="C8" t="str">
            <v>horas extras, dominicales, festivos y recargos</v>
          </cell>
          <cell r="D8">
            <v>304761600</v>
          </cell>
        </row>
        <row r="9">
          <cell r="B9" t="str">
            <v>2.1.1.01.01.001.05</v>
          </cell>
          <cell r="C9" t="str">
            <v>auxilio de transporte</v>
          </cell>
          <cell r="D9">
            <v>5871708</v>
          </cell>
        </row>
        <row r="10">
          <cell r="B10" t="str">
            <v>2.1.1.01.01.001.06</v>
          </cell>
          <cell r="C10" t="str">
            <v>prima de servicio</v>
          </cell>
          <cell r="D10">
            <v>534691130</v>
          </cell>
        </row>
        <row r="11">
          <cell r="B11" t="str">
            <v>2.1.1.01.01.001.08.02</v>
          </cell>
          <cell r="C11" t="str">
            <v>prima de vacaciones</v>
          </cell>
          <cell r="D11">
            <v>213917277</v>
          </cell>
        </row>
        <row r="12">
          <cell r="B12" t="str">
            <v>2.1.1.01.01.002.06.01</v>
          </cell>
          <cell r="C12" t="str">
            <v>prima  convención</v>
          </cell>
          <cell r="D12">
            <v>427834554</v>
          </cell>
        </row>
        <row r="13">
          <cell r="B13" t="str">
            <v>2.1.1.01.01.002.06.02</v>
          </cell>
          <cell r="C13" t="str">
            <v>Prima semestral ambiental</v>
          </cell>
          <cell r="D13">
            <v>570446072</v>
          </cell>
        </row>
        <row r="14">
          <cell r="B14" t="str">
            <v>2.1.1.01.01.002.12</v>
          </cell>
          <cell r="C14" t="str">
            <v>Prima de antigüedad</v>
          </cell>
        </row>
        <row r="15">
          <cell r="B15" t="str">
            <v>2.1.1.01.01.002.12.02.00</v>
          </cell>
          <cell r="C15" t="str">
            <v>aporte fondo de vivienda</v>
          </cell>
          <cell r="D15">
            <v>122983200</v>
          </cell>
        </row>
        <row r="16">
          <cell r="B16" t="str">
            <v>2.1.1.01.02.001.01</v>
          </cell>
          <cell r="C16" t="str">
            <v>aporte pensión</v>
          </cell>
          <cell r="D16">
            <v>777705883</v>
          </cell>
        </row>
        <row r="17">
          <cell r="B17" t="str">
            <v>2.1.1.01.02.002.01</v>
          </cell>
          <cell r="C17" t="str">
            <v>aporte salud</v>
          </cell>
          <cell r="D17">
            <v>52902304</v>
          </cell>
        </row>
        <row r="18">
          <cell r="B18" t="str">
            <v>2.1.1.01.02.003.01</v>
          </cell>
          <cell r="C18" t="str">
            <v>cesantías</v>
          </cell>
          <cell r="D18">
            <v>534691130</v>
          </cell>
        </row>
        <row r="19">
          <cell r="B19" t="str">
            <v>2.1.1.01.02.003.02</v>
          </cell>
          <cell r="C19" t="str">
            <v>intereses sobre cesantías</v>
          </cell>
          <cell r="D19">
            <v>64162935</v>
          </cell>
        </row>
        <row r="20">
          <cell r="B20" t="str">
            <v>2.1.1.01.02.004</v>
          </cell>
          <cell r="C20" t="str">
            <v>aportes a cajas de compensación familiar</v>
          </cell>
          <cell r="D20">
            <v>259235294</v>
          </cell>
        </row>
        <row r="21">
          <cell r="B21" t="str">
            <v>2.1.1.01.02.005</v>
          </cell>
          <cell r="C21" t="str">
            <v>aportes generales al sistema de riesgos laborales</v>
          </cell>
          <cell r="D21">
            <v>226830882</v>
          </cell>
        </row>
        <row r="22">
          <cell r="B22" t="str">
            <v>2.1.1.01.02.006</v>
          </cell>
          <cell r="C22" t="str">
            <v>aportes al ICBF</v>
          </cell>
          <cell r="D22">
            <v>10758889</v>
          </cell>
        </row>
        <row r="23">
          <cell r="B23" t="str">
            <v>2.1.1.01.02.007</v>
          </cell>
          <cell r="C23" t="str">
            <v>aportes al SENA</v>
          </cell>
          <cell r="D23">
            <v>7172593</v>
          </cell>
        </row>
        <row r="24">
          <cell r="B24" t="str">
            <v>2.1.1.01.03.001.01</v>
          </cell>
          <cell r="C24" t="str">
            <v>vacaciones</v>
          </cell>
          <cell r="D24">
            <v>307838105</v>
          </cell>
        </row>
        <row r="25">
          <cell r="B25" t="str">
            <v>2.1.1.01.03.043.02.01</v>
          </cell>
          <cell r="C25" t="str">
            <v>dotación y suministro de trabajo</v>
          </cell>
          <cell r="D25">
            <v>243321600</v>
          </cell>
        </row>
        <row r="26">
          <cell r="B26" t="str">
            <v>2.1.1.01.03.110</v>
          </cell>
          <cell r="C26" t="str">
            <v>Plan complementario de salud</v>
          </cell>
          <cell r="D26">
            <v>285000000</v>
          </cell>
        </row>
        <row r="27">
          <cell r="B27" t="str">
            <v>2.1.1.01.03.111</v>
          </cell>
          <cell r="C27" t="str">
            <v>auxilios educativos</v>
          </cell>
          <cell r="D27">
            <v>530282400</v>
          </cell>
        </row>
        <row r="28">
          <cell r="B28" t="str">
            <v>2.1.1.01.03.114</v>
          </cell>
          <cell r="C28" t="str">
            <v>auxilio de rodamiento</v>
          </cell>
          <cell r="D28">
            <v>102360000</v>
          </cell>
        </row>
        <row r="29">
          <cell r="B29" t="str">
            <v>2.1.2.02.01.002..01</v>
          </cell>
          <cell r="C29" t="str">
            <v>elementos de aseo y cafetería</v>
          </cell>
          <cell r="D29">
            <v>127200000</v>
          </cell>
        </row>
        <row r="30">
          <cell r="B30" t="str">
            <v>2.1.2.02.01.003.01</v>
          </cell>
          <cell r="C30" t="str">
            <v>combustibles y lubricantes</v>
          </cell>
          <cell r="D30">
            <v>2385463903</v>
          </cell>
        </row>
        <row r="31">
          <cell r="B31" t="str">
            <v>2.1.2.02.01.003.02</v>
          </cell>
          <cell r="C31" t="str">
            <v>reparación de vehículos maquinaria y equipo</v>
          </cell>
          <cell r="D31">
            <v>4606763213</v>
          </cell>
        </row>
        <row r="32">
          <cell r="B32" t="str">
            <v>2.1.2.02.01.003.03</v>
          </cell>
          <cell r="C32" t="str">
            <v>costo de recolección y transporte</v>
          </cell>
          <cell r="D32">
            <v>11737676090</v>
          </cell>
        </row>
        <row r="33">
          <cell r="B33" t="str">
            <v>2.1.2.02.01.003.04</v>
          </cell>
          <cell r="C33" t="str">
            <v>costo de barrido</v>
          </cell>
          <cell r="D33">
            <v>14592904000</v>
          </cell>
        </row>
        <row r="34">
          <cell r="B34" t="str">
            <v>2.1.2.02.01.003.05</v>
          </cell>
          <cell r="C34" t="str">
            <v>costo de comercialización facturación y recaudo</v>
          </cell>
          <cell r="D34">
            <v>4452881262</v>
          </cell>
        </row>
        <row r="35">
          <cell r="B35" t="str">
            <v>2.1.2.02.01.003.05</v>
          </cell>
          <cell r="C35" t="str">
            <v>costo de comercialización facturación y recaudo</v>
          </cell>
          <cell r="D35">
            <v>145420000</v>
          </cell>
        </row>
        <row r="36">
          <cell r="B36" t="str">
            <v>2.1.2.02.01.003.06</v>
          </cell>
          <cell r="C36" t="str">
            <v>costo limpieza urbana por suscriptor</v>
          </cell>
          <cell r="D36">
            <v>4604898240</v>
          </cell>
        </row>
        <row r="37">
          <cell r="B37" t="str">
            <v>2.1.2.02.01.003.08</v>
          </cell>
          <cell r="C37" t="str">
            <v>costo tratamiento de lixiviados</v>
          </cell>
          <cell r="D37">
            <v>3843400000</v>
          </cell>
        </row>
        <row r="38">
          <cell r="B38" t="str">
            <v>2.1.2.02.01.003.09</v>
          </cell>
          <cell r="C38" t="str">
            <v>costo de disposición final</v>
          </cell>
          <cell r="D38">
            <v>1326700000</v>
          </cell>
        </row>
        <row r="39">
          <cell r="B39" t="str">
            <v>2.1.2.02.01.003.10</v>
          </cell>
          <cell r="C39" t="str">
            <v>costo de aprovechamiento</v>
          </cell>
          <cell r="D39">
            <v>1010332885</v>
          </cell>
        </row>
        <row r="40">
          <cell r="B40" t="str">
            <v>2.1.2.02.01.003.11</v>
          </cell>
          <cell r="C40" t="str">
            <v>otros materiales y suministros</v>
          </cell>
          <cell r="D40">
            <v>130798980</v>
          </cell>
        </row>
        <row r="41">
          <cell r="B41" t="str">
            <v>2.1.2.02.01.003.12</v>
          </cell>
          <cell r="C41" t="str">
            <v>impresos y publicaciones</v>
          </cell>
          <cell r="D41">
            <v>26766000</v>
          </cell>
        </row>
        <row r="42">
          <cell r="B42" t="str">
            <v>2.1.2.02.01.003.13</v>
          </cell>
          <cell r="C42" t="str">
            <v>seguros</v>
          </cell>
          <cell r="D42">
            <v>1380000000</v>
          </cell>
        </row>
        <row r="43">
          <cell r="B43" t="str">
            <v>2.1.2.02.01.003.14</v>
          </cell>
          <cell r="C43" t="str">
            <v>comunicación y transporte</v>
          </cell>
          <cell r="D43">
            <v>5000000</v>
          </cell>
        </row>
        <row r="44">
          <cell r="B44" t="str">
            <v>2.1.2.02.01.003.15</v>
          </cell>
          <cell r="C44" t="str">
            <v>costo operación integral relleno sanitario</v>
          </cell>
          <cell r="D44">
            <v>6573240000</v>
          </cell>
        </row>
        <row r="45">
          <cell r="B45" t="str">
            <v>2.1.2.02.02.006.01</v>
          </cell>
          <cell r="C45" t="str">
            <v>servicios públicos</v>
          </cell>
          <cell r="D45">
            <v>591000000</v>
          </cell>
        </row>
        <row r="46">
          <cell r="B46" t="str">
            <v>2.1.2.02.02.007.01.01</v>
          </cell>
          <cell r="C46" t="str">
            <v>gastos financieros</v>
          </cell>
          <cell r="D46">
            <v>960000000</v>
          </cell>
        </row>
        <row r="47">
          <cell r="B47" t="str">
            <v>2.1.2.02.02.007.05</v>
          </cell>
          <cell r="C47" t="str">
            <v>arrendamientos</v>
          </cell>
          <cell r="D47">
            <v>198000000</v>
          </cell>
        </row>
        <row r="48">
          <cell r="B48" t="str">
            <v>2.1.2.02.02.008.01</v>
          </cell>
          <cell r="C48" t="str">
            <v>servicios personal indirecto-honorarios</v>
          </cell>
          <cell r="D48">
            <v>1447722300</v>
          </cell>
        </row>
        <row r="49">
          <cell r="B49" t="str">
            <v>2.1.2.02.02.008.01</v>
          </cell>
          <cell r="C49" t="str">
            <v>servicios personal indirecto-honorarios</v>
          </cell>
          <cell r="D49">
            <v>100000000</v>
          </cell>
        </row>
        <row r="50">
          <cell r="B50" t="str">
            <v>2.1.2.02.02.008.01</v>
          </cell>
          <cell r="C50" t="str">
            <v>servicios personal indirecto-honorarios</v>
          </cell>
          <cell r="D50">
            <v>9850000</v>
          </cell>
        </row>
        <row r="51">
          <cell r="B51" t="str">
            <v>2.1.2.02.02.008.01</v>
          </cell>
          <cell r="C51" t="str">
            <v>servicios personal indirecto-honorarios</v>
          </cell>
          <cell r="D51">
            <v>50600000</v>
          </cell>
        </row>
        <row r="52">
          <cell r="B52" t="str">
            <v>2.1.2.02.02.008.03</v>
          </cell>
          <cell r="C52" t="str">
            <v>publicidad y medios</v>
          </cell>
          <cell r="D52">
            <v>0</v>
          </cell>
        </row>
        <row r="53">
          <cell r="B53" t="str">
            <v>2.1.2.02.02.008.04</v>
          </cell>
          <cell r="C53" t="str">
            <v>servicios personal indirecto-servicios técnicos</v>
          </cell>
          <cell r="D53">
            <v>459625200</v>
          </cell>
        </row>
        <row r="54">
          <cell r="B54" t="str">
            <v>2.1.2.02.02.009.01</v>
          </cell>
          <cell r="C54" t="str">
            <v>bienestar social</v>
          </cell>
          <cell r="D54">
            <v>184935200</v>
          </cell>
        </row>
        <row r="55">
          <cell r="B55" t="str">
            <v>2.1.2.02.02.009.02</v>
          </cell>
          <cell r="C55" t="str">
            <v>vigilancia</v>
          </cell>
          <cell r="D55">
            <v>888000000</v>
          </cell>
        </row>
        <row r="56">
          <cell r="B56" t="str">
            <v>2.1.2.02.02.009.03</v>
          </cell>
          <cell r="C56" t="str">
            <v>mantenimiento de instalaciones y equipos de oficina</v>
          </cell>
          <cell r="D56">
            <v>308593136</v>
          </cell>
        </row>
        <row r="57">
          <cell r="B57" t="str">
            <v>2.1.2.02.02.009.04</v>
          </cell>
          <cell r="C57" t="str">
            <v>otros gastos generales</v>
          </cell>
          <cell r="D57">
            <v>80000000</v>
          </cell>
        </row>
        <row r="58">
          <cell r="B58" t="str">
            <v>2.1.2.02.02.009.05</v>
          </cell>
          <cell r="C58" t="str">
            <v>convenio emergencia sanitaria</v>
          </cell>
          <cell r="D58">
            <v>15000000</v>
          </cell>
        </row>
        <row r="59">
          <cell r="B59" t="str">
            <v>2.1.2.02.02.009.06</v>
          </cell>
          <cell r="C59" t="str">
            <v>otros convenios y contratos interadministrativos</v>
          </cell>
          <cell r="D59">
            <v>15496170613</v>
          </cell>
        </row>
        <row r="60">
          <cell r="B60" t="str">
            <v>2.1.2.02.02.010.10</v>
          </cell>
          <cell r="C60" t="str">
            <v>viáticos y gastos de viaje</v>
          </cell>
          <cell r="D60">
            <v>54000000</v>
          </cell>
        </row>
        <row r="61">
          <cell r="B61" t="str">
            <v>2.1.3.07.02.030.01</v>
          </cell>
          <cell r="C61" t="str">
            <v>beneficio sindical</v>
          </cell>
          <cell r="D61">
            <v>583674821</v>
          </cell>
        </row>
        <row r="62">
          <cell r="B62" t="str">
            <v>2.1.3.07.02.031.01</v>
          </cell>
          <cell r="C62" t="str">
            <v>Seguridad y salud en el trabajo</v>
          </cell>
          <cell r="D62">
            <v>340600000</v>
          </cell>
        </row>
        <row r="63">
          <cell r="B63" t="str">
            <v>2.1.3.07.02.098.01</v>
          </cell>
          <cell r="C63" t="str">
            <v>capacitación</v>
          </cell>
          <cell r="D63">
            <v>50000000</v>
          </cell>
        </row>
        <row r="64">
          <cell r="B64" t="str">
            <v>2.1.3.13.01.001</v>
          </cell>
          <cell r="C64" t="str">
            <v>sentencias</v>
          </cell>
          <cell r="D64">
            <v>1694911298</v>
          </cell>
        </row>
        <row r="65">
          <cell r="B65" t="str">
            <v>2.2.2.01.03.001.01</v>
          </cell>
          <cell r="C65" t="str">
            <v>cuentas por pagar y reservas</v>
          </cell>
          <cell r="D65">
            <v>0</v>
          </cell>
        </row>
        <row r="66">
          <cell r="B66" t="str">
            <v>2.2.2.01.03.001.02</v>
          </cell>
          <cell r="C66" t="str">
            <v>deuda vigencias anteriores</v>
          </cell>
          <cell r="D66">
            <v>0</v>
          </cell>
        </row>
        <row r="67">
          <cell r="B67" t="str">
            <v>2.2.2.01.03.001.03</v>
          </cell>
          <cell r="C67" t="str">
            <v>déficit fiscal</v>
          </cell>
          <cell r="D67">
            <v>0</v>
          </cell>
        </row>
        <row r="68">
          <cell r="B68" t="str">
            <v>2.1.3.07.02.023.01</v>
          </cell>
          <cell r="C68" t="str">
            <v>Pasivos exigibles y/o vigencia</v>
          </cell>
          <cell r="D68">
            <v>0</v>
          </cell>
        </row>
        <row r="69">
          <cell r="B69" t="str">
            <v>2.1.8.01.01.01</v>
          </cell>
          <cell r="C69" t="str">
            <v>impuestos varios</v>
          </cell>
          <cell r="D69">
            <v>5059800000</v>
          </cell>
        </row>
        <row r="70">
          <cell r="B70" t="str">
            <v>2.1.8.04.05.001</v>
          </cell>
          <cell r="C70" t="str">
            <v>superintendencia de servicios públicos domiciliarios</v>
          </cell>
          <cell r="D70">
            <v>490000000</v>
          </cell>
        </row>
        <row r="71">
          <cell r="B71" t="str">
            <v>2.1.8.04.05.002</v>
          </cell>
          <cell r="C71" t="str">
            <v>tasa retributiva ambiental</v>
          </cell>
          <cell r="D71">
            <v>1500000</v>
          </cell>
        </row>
        <row r="72">
          <cell r="B72" t="str">
            <v>2.1.8.04.05.003</v>
          </cell>
          <cell r="C72" t="str">
            <v>comisión reguladora CRA</v>
          </cell>
          <cell r="D72">
            <v>320000000</v>
          </cell>
        </row>
        <row r="73">
          <cell r="B73" t="str">
            <v>2.1.8.04.05.004</v>
          </cell>
          <cell r="C73" t="str">
            <v>cuota auditaje Contraloría</v>
          </cell>
          <cell r="D73">
            <v>350000000</v>
          </cell>
        </row>
        <row r="74">
          <cell r="B74" t="str">
            <v>2.1.8.05.01.001</v>
          </cell>
          <cell r="C74" t="str">
            <v>Multas y sanciones</v>
          </cell>
          <cell r="D74">
            <v>1080000000</v>
          </cell>
        </row>
        <row r="75">
          <cell r="B75" t="str">
            <v>2.1.8.05.01.004.01</v>
          </cell>
          <cell r="C75" t="str">
            <v>gastos legales</v>
          </cell>
          <cell r="D75">
            <v>22400000</v>
          </cell>
        </row>
        <row r="76">
          <cell r="B76" t="str">
            <v>2.2.2.01.02.002.02.03</v>
          </cell>
          <cell r="C76" t="str">
            <v>Banca comercial (prestamos)</v>
          </cell>
          <cell r="D76">
            <v>410000000</v>
          </cell>
        </row>
        <row r="77">
          <cell r="B77" t="str">
            <v>2.2.2.02.02.002.02.03</v>
          </cell>
          <cell r="C77" t="str">
            <v>Banca comercial (intereses)</v>
          </cell>
          <cell r="D77">
            <v>280000000</v>
          </cell>
        </row>
        <row r="78">
          <cell r="B78" t="str">
            <v>2.3.2.01.01.003.01.06.01</v>
          </cell>
          <cell r="C78" t="str">
            <v>proyecto biocompost</v>
          </cell>
          <cell r="D78">
            <v>0</v>
          </cell>
        </row>
        <row r="79">
          <cell r="B79" t="str">
            <v>2.3.2.01.01.003.01.06.02</v>
          </cell>
          <cell r="C79" t="str">
            <v>proyectos de aprovechamiento</v>
          </cell>
          <cell r="D79">
            <v>197000000</v>
          </cell>
        </row>
        <row r="80">
          <cell r="B80" t="str">
            <v>2.3.2.01.01.003.01.06.03</v>
          </cell>
          <cell r="C80" t="str">
            <v>costo de disposición final clausura y posclausura</v>
          </cell>
          <cell r="D80">
            <v>8890173049</v>
          </cell>
        </row>
        <row r="81">
          <cell r="B81" t="str">
            <v>2.3.2.01.01.003.01.06.04</v>
          </cell>
          <cell r="C81" t="str">
            <v>tecnología licencias e informática</v>
          </cell>
          <cell r="D81">
            <v>277900000</v>
          </cell>
        </row>
        <row r="82">
          <cell r="B82" t="str">
            <v>2.3.2.01.01.003.01.06.05</v>
          </cell>
          <cell r="C82" t="str">
            <v>propiedad planta y equipo</v>
          </cell>
          <cell r="D82">
            <v>356000000</v>
          </cell>
        </row>
        <row r="83">
          <cell r="B83" t="str">
            <v>2.3.2.01.01.003.01.06.05</v>
          </cell>
          <cell r="C83" t="str">
            <v>propiedad planta y equipo</v>
          </cell>
          <cell r="D83">
            <v>850000000</v>
          </cell>
        </row>
        <row r="84">
          <cell r="B84" t="str">
            <v>2.3.2.01.01.003.07.01.01</v>
          </cell>
          <cell r="C84" t="str">
            <v>adquisición vehículo maquinaria y equipo</v>
          </cell>
          <cell r="D84">
            <v>390000000</v>
          </cell>
        </row>
        <row r="85">
          <cell r="B85" t="str">
            <v>2.3.2.02.02.009.01</v>
          </cell>
          <cell r="C85" t="str">
            <v>proyecto de fortalecimiento institucional</v>
          </cell>
          <cell r="D85">
            <v>120000000</v>
          </cell>
        </row>
      </sheetData>
      <sheetData sheetId="3">
        <row r="8">
          <cell r="C8" t="str">
            <v>Número de toneladas de residuos tratados en la planta de compostaje</v>
          </cell>
          <cell r="E8">
            <v>4675.37</v>
          </cell>
        </row>
        <row r="9">
          <cell r="C9" t="str">
            <v>Número de toneladas de abono generadas en la planta de compostaje</v>
          </cell>
          <cell r="E9">
            <v>1300</v>
          </cell>
        </row>
        <row r="10">
          <cell r="C10" t="str">
            <v>Porcentaje de actividades ejecutadas en el marco del convenio 153 de 2023</v>
          </cell>
          <cell r="E10">
            <v>1</v>
          </cell>
        </row>
        <row r="11">
          <cell r="C11" t="str">
            <v>Continuidad en la operación del sistema de tratamiento de lixiviados (informe de operación)</v>
          </cell>
          <cell r="E11" t="str">
            <v>30 días/mes</v>
          </cell>
        </row>
        <row r="12">
          <cell r="C12" t="str">
            <v>Porcentaje de actividades ejecutadas en el marco del convenio 159 de 2023</v>
          </cell>
          <cell r="E12">
            <v>1</v>
          </cell>
        </row>
        <row r="13">
          <cell r="C13" t="str">
            <v>Porcentaje de actualización del programa de prestación de servicio de la EMAB</v>
          </cell>
          <cell r="E13">
            <v>1</v>
          </cell>
        </row>
        <row r="14">
          <cell r="C14" t="str">
            <v>Cumplimiento de las frecuencias de recolección de residuos solidos</v>
          </cell>
          <cell r="E14">
            <v>1</v>
          </cell>
        </row>
        <row r="15">
          <cell r="C15" t="str">
            <v xml:space="preserve">Cumplimiento de los km programados para el componente de barrido </v>
          </cell>
          <cell r="E15">
            <v>1</v>
          </cell>
        </row>
        <row r="16">
          <cell r="C16" t="str">
            <v>Cumplimiento de la ejecución de poda de arboles</v>
          </cell>
          <cell r="E16">
            <v>1</v>
          </cell>
        </row>
        <row r="17">
          <cell r="C17" t="str">
            <v>Cumplimiento de la ejecución del lavado de áreas publicas</v>
          </cell>
          <cell r="E17">
            <v>1</v>
          </cell>
        </row>
        <row r="18">
          <cell r="C18" t="str">
            <v>Cumplimiento a la ejecución de corte de césped</v>
          </cell>
          <cell r="E18">
            <v>1</v>
          </cell>
        </row>
        <row r="19">
          <cell r="C19" t="str">
            <v xml:space="preserve"> Diseño de la planta de tratamiento de aguas residuales</v>
          </cell>
          <cell r="E19">
            <v>1</v>
          </cell>
        </row>
        <row r="20">
          <cell r="C20" t="str">
            <v>Porcentaje de avance de obra en la construcción de planta de tratamiento de aguas residuales</v>
          </cell>
          <cell r="E20">
            <v>1</v>
          </cell>
        </row>
        <row r="21">
          <cell r="C21" t="str">
            <v xml:space="preserve">Diagnostico de operación de la EMAB </v>
          </cell>
          <cell r="E21">
            <v>1</v>
          </cell>
        </row>
        <row r="22">
          <cell r="C22" t="str">
            <v>Informe de identificación de necesidades de tecnificación</v>
          </cell>
          <cell r="E22">
            <v>1</v>
          </cell>
        </row>
        <row r="27">
          <cell r="C27" t="str">
            <v xml:space="preserve">Número de personas sensibilizadas </v>
          </cell>
          <cell r="E27">
            <v>36000</v>
          </cell>
        </row>
        <row r="28">
          <cell r="C28" t="str">
            <v>Numero de puntos de almacenamiento de residuos instalados</v>
          </cell>
          <cell r="E28">
            <v>7</v>
          </cell>
        </row>
        <row r="29">
          <cell r="C29" t="str">
            <v xml:space="preserve">Porcentaje de avance en la formulación del proyecto piloto </v>
          </cell>
          <cell r="E29">
            <v>1</v>
          </cell>
        </row>
        <row r="30">
          <cell r="C30" t="str">
            <v>Porcentaje de avance en la evaluación de los procesos de tratamiento y aprovechamiento implementados por la EMAB</v>
          </cell>
          <cell r="E30">
            <v>1</v>
          </cell>
        </row>
        <row r="34">
          <cell r="C34" t="str">
            <v>Diagnostico y actualización del sistema de gestión de calidad actual</v>
          </cell>
          <cell r="E34">
            <v>1</v>
          </cell>
        </row>
        <row r="36">
          <cell r="C36" t="str">
            <v xml:space="preserve">Porcentaje de avance en la implementación del nuevo sistema de indicadores de gestión </v>
          </cell>
          <cell r="E36">
            <v>1</v>
          </cell>
        </row>
        <row r="37">
          <cell r="C37" t="str">
            <v>Programa: cero papel de la EMAB</v>
          </cell>
          <cell r="E37">
            <v>1</v>
          </cell>
        </row>
        <row r="38">
          <cell r="C38" t="str">
            <v xml:space="preserve">Porcentaje de trámites y servicios racionalizados </v>
          </cell>
          <cell r="E38">
            <v>1</v>
          </cell>
        </row>
        <row r="39">
          <cell r="C39" t="str">
            <v>Rediseño de la pagina web de la EMAB</v>
          </cell>
          <cell r="E39">
            <v>1</v>
          </cell>
        </row>
        <row r="40">
          <cell r="C40" t="str">
            <v>Auditoria de control tarifario con plan de mejoramiento</v>
          </cell>
          <cell r="E40">
            <v>1</v>
          </cell>
        </row>
        <row r="41">
          <cell r="C41" t="str">
            <v xml:space="preserve">Soportes y estudios para la actualización de la tarifa en el componente de disposición final </v>
          </cell>
          <cell r="E41">
            <v>1</v>
          </cell>
        </row>
        <row r="42">
          <cell r="C42" t="str">
            <v>Porcentaje de cumplimiento del plan de acción institucional PAI 2024</v>
          </cell>
          <cell r="E42">
            <v>0.9</v>
          </cell>
        </row>
        <row r="45">
          <cell r="C45" t="str">
            <v xml:space="preserve">Porcentaje de avance en la formulación e implementación de estrategia tecnológica para la gestión del conocimiento </v>
          </cell>
          <cell r="E45">
            <v>1</v>
          </cell>
        </row>
        <row r="50">
          <cell r="C50" t="str">
            <v xml:space="preserve">Porcentaje de avance en la actualización del reglamento interno de trabajo </v>
          </cell>
          <cell r="E50">
            <v>1</v>
          </cell>
        </row>
        <row r="51">
          <cell r="C51" t="str">
            <v xml:space="preserve">porcentaje de avance en la implementación de la estrategia de socialización del reglamento interno de trabajo </v>
          </cell>
          <cell r="E51">
            <v>1</v>
          </cell>
        </row>
        <row r="52">
          <cell r="C52" t="str">
            <v>cumplimiento al plan de capacitación de la EMAB</v>
          </cell>
          <cell r="E52">
            <v>1</v>
          </cell>
        </row>
        <row r="53">
          <cell r="C53" t="str">
            <v xml:space="preserve">Implementación de evaluación por objetivos y planes de mejoramiento </v>
          </cell>
          <cell r="E53">
            <v>1</v>
          </cell>
        </row>
        <row r="54">
          <cell r="C54" t="str">
            <v>Procedimiento de empalme y  entrega de cargo</v>
          </cell>
          <cell r="E54">
            <v>1</v>
          </cell>
        </row>
        <row r="55">
          <cell r="C55" t="str">
            <v>Numero de capacitaciones y/o talleres en gestión del conocimiento</v>
          </cell>
          <cell r="E55">
            <v>2</v>
          </cell>
        </row>
        <row r="56">
          <cell r="C56" t="str">
            <v xml:space="preserve">Informe de diagnostico del sistema de gestión documental </v>
          </cell>
          <cell r="E56">
            <v>1</v>
          </cell>
        </row>
        <row r="57">
          <cell r="C57" t="str">
            <v xml:space="preserve">porcentaje de avance en la formulación del plan de preservación documental </v>
          </cell>
          <cell r="E57">
            <v>1</v>
          </cell>
        </row>
        <row r="58">
          <cell r="C58" t="str">
            <v xml:space="preserve">porcentaje de avance en el diseño del modelo de requisitos de documentos electrónicos </v>
          </cell>
          <cell r="E58">
            <v>1</v>
          </cell>
        </row>
        <row r="59">
          <cell r="C59" t="str">
            <v>Informe de autoevaluación y plan de acción para la intervención del SGD</v>
          </cell>
          <cell r="E59">
            <v>1</v>
          </cell>
        </row>
        <row r="65">
          <cell r="C65" t="str">
            <v>Numero de informes presentados - costos ABC</v>
          </cell>
          <cell r="E65">
            <v>4</v>
          </cell>
        </row>
        <row r="66">
          <cell r="C66" t="str">
            <v>Numero de informes presentados- Indicadores financieros</v>
          </cell>
          <cell r="E66">
            <v>4</v>
          </cell>
        </row>
        <row r="67">
          <cell r="C67" t="str">
            <v>Porcentaje de rentabilidad de la empresa</v>
          </cell>
          <cell r="E67" t="str">
            <v>&gt;5%</v>
          </cell>
        </row>
        <row r="71">
          <cell r="C71" t="str">
            <v xml:space="preserve">Porcentaje de eficiencia de recaudo total </v>
          </cell>
          <cell r="E71" t="str">
            <v>&gt;=84%</v>
          </cell>
        </row>
        <row r="72">
          <cell r="C72" t="str">
            <v>Total de usuarios Facturados</v>
          </cell>
          <cell r="E72">
            <v>172710</v>
          </cell>
        </row>
        <row r="73">
          <cell r="C73" t="str">
            <v xml:space="preserve">Porcentaje de satisfacción de usuarios </v>
          </cell>
          <cell r="E73" t="str">
            <v>&gt;95,0%</v>
          </cell>
        </row>
        <row r="75">
          <cell r="C75" t="str">
            <v xml:space="preserve">Porcentaje de avance en la actualización y creación del portafolio de servicios y estrategias de comercialización </v>
          </cell>
          <cell r="E75">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06FD-9CE4-4DC4-9C56-61775830E9CB}">
  <sheetPr>
    <pageSetUpPr fitToPage="1"/>
  </sheetPr>
  <dimension ref="B1:R116"/>
  <sheetViews>
    <sheetView showGridLines="0" tabSelected="1" zoomScale="70" zoomScaleNormal="70" workbookViewId="0">
      <pane xSplit="1" ySplit="7" topLeftCell="B8" activePane="bottomRight" state="frozen"/>
      <selection pane="topRight" activeCell="B1" sqref="B1"/>
      <selection pane="bottomLeft" activeCell="A8" sqref="A8"/>
      <selection pane="bottomRight" activeCell="S1" sqref="S1:Y1048576"/>
    </sheetView>
  </sheetViews>
  <sheetFormatPr baseColWidth="10" defaultColWidth="11.42578125" defaultRowHeight="16.5" x14ac:dyDescent="0.25"/>
  <cols>
    <col min="1" max="1" width="5.42578125" style="15" customWidth="1"/>
    <col min="2" max="2" width="11.85546875" style="15" customWidth="1"/>
    <col min="3" max="3" width="17" style="15" customWidth="1"/>
    <col min="4" max="4" width="11.85546875" style="15" customWidth="1"/>
    <col min="5" max="5" width="19.140625" style="15" customWidth="1"/>
    <col min="6" max="6" width="20.28515625" style="15" customWidth="1"/>
    <col min="7" max="7" width="22.7109375" style="15" customWidth="1"/>
    <col min="8" max="8" width="29.140625" style="15" customWidth="1"/>
    <col min="9" max="9" width="12.42578125" style="16" customWidth="1"/>
    <col min="10" max="10" width="20.140625" style="17" customWidth="1"/>
    <col min="11" max="11" width="49" style="18" customWidth="1"/>
    <col min="12" max="12" width="27.28515625" style="17" customWidth="1"/>
    <col min="13" max="13" width="27.28515625" style="19" customWidth="1"/>
    <col min="14" max="14" width="36.28515625" style="19" customWidth="1"/>
    <col min="15" max="15" width="21.42578125" style="20" customWidth="1"/>
    <col min="16" max="16" width="20.5703125" style="20" customWidth="1"/>
    <col min="17" max="17" width="36.85546875" style="21" customWidth="1"/>
    <col min="18" max="18" width="22.28515625" style="22" customWidth="1"/>
    <col min="19" max="16384" width="11.42578125" style="15"/>
  </cols>
  <sheetData>
    <row r="1" spans="2:18" s="7" customFormat="1" ht="30.75" customHeight="1" x14ac:dyDescent="0.25">
      <c r="B1" s="1"/>
      <c r="C1" s="2"/>
      <c r="D1" s="2"/>
      <c r="E1" s="3"/>
      <c r="F1" s="4" t="s">
        <v>0</v>
      </c>
      <c r="G1" s="4"/>
      <c r="H1" s="4"/>
      <c r="I1" s="4"/>
      <c r="J1" s="4"/>
      <c r="K1" s="4"/>
      <c r="L1" s="4"/>
      <c r="M1" s="4"/>
      <c r="N1" s="4"/>
      <c r="O1" s="4"/>
      <c r="P1" s="4"/>
      <c r="Q1" s="5" t="s">
        <v>1</v>
      </c>
      <c r="R1" s="6"/>
    </row>
    <row r="2" spans="2:18" s="7" customFormat="1" ht="16.5" customHeight="1" x14ac:dyDescent="0.25">
      <c r="B2" s="8"/>
      <c r="C2" s="9"/>
      <c r="D2" s="9"/>
      <c r="E2" s="10"/>
      <c r="F2" s="4"/>
      <c r="G2" s="4"/>
      <c r="H2" s="4"/>
      <c r="I2" s="4"/>
      <c r="J2" s="4"/>
      <c r="K2" s="4"/>
      <c r="L2" s="4"/>
      <c r="M2" s="4"/>
      <c r="N2" s="4"/>
      <c r="O2" s="4"/>
      <c r="P2" s="4"/>
      <c r="Q2" s="5" t="s">
        <v>2</v>
      </c>
      <c r="R2" s="6"/>
    </row>
    <row r="3" spans="2:18" s="7" customFormat="1" ht="16.5" customHeight="1" x14ac:dyDescent="0.25">
      <c r="B3" s="8"/>
      <c r="C3" s="9"/>
      <c r="D3" s="9"/>
      <c r="E3" s="10"/>
      <c r="F3" s="4"/>
      <c r="G3" s="4"/>
      <c r="H3" s="4"/>
      <c r="I3" s="4"/>
      <c r="J3" s="4"/>
      <c r="K3" s="4"/>
      <c r="L3" s="4"/>
      <c r="M3" s="4"/>
      <c r="N3" s="4"/>
      <c r="O3" s="4"/>
      <c r="P3" s="4"/>
      <c r="Q3" s="5" t="s">
        <v>3</v>
      </c>
      <c r="R3" s="6"/>
    </row>
    <row r="4" spans="2:18" s="7" customFormat="1" ht="23.25" customHeight="1" x14ac:dyDescent="0.25">
      <c r="B4" s="11"/>
      <c r="C4" s="12"/>
      <c r="D4" s="12"/>
      <c r="E4" s="13"/>
      <c r="F4" s="4"/>
      <c r="G4" s="4"/>
      <c r="H4" s="4"/>
      <c r="I4" s="4"/>
      <c r="J4" s="4"/>
      <c r="K4" s="4"/>
      <c r="L4" s="4"/>
      <c r="M4" s="4"/>
      <c r="N4" s="4"/>
      <c r="O4" s="4"/>
      <c r="P4" s="4"/>
      <c r="Q4" s="5" t="s">
        <v>4</v>
      </c>
      <c r="R4" s="6"/>
    </row>
    <row r="5" spans="2:18" ht="14.25" customHeight="1" thickBot="1" x14ac:dyDescent="0.3">
      <c r="B5" s="14"/>
      <c r="C5" s="14"/>
      <c r="D5" s="14"/>
      <c r="E5" s="14"/>
    </row>
    <row r="6" spans="2:18" ht="54" customHeight="1" thickBot="1" x14ac:dyDescent="0.3">
      <c r="B6" s="23" t="s">
        <v>5</v>
      </c>
      <c r="C6" s="24"/>
      <c r="D6" s="25" t="s">
        <v>6</v>
      </c>
      <c r="E6" s="26"/>
      <c r="F6" s="24"/>
      <c r="G6" s="27" t="s">
        <v>7</v>
      </c>
      <c r="H6" s="28"/>
      <c r="I6" s="29" t="s">
        <v>8</v>
      </c>
      <c r="J6" s="30"/>
      <c r="K6" s="30"/>
      <c r="L6" s="30"/>
      <c r="M6" s="30"/>
      <c r="N6" s="30"/>
      <c r="O6" s="30"/>
      <c r="P6" s="30"/>
      <c r="Q6" s="30"/>
      <c r="R6" s="30"/>
    </row>
    <row r="7" spans="2:18" ht="48" customHeight="1" thickBot="1" x14ac:dyDescent="0.3">
      <c r="B7" s="31" t="s">
        <v>9</v>
      </c>
      <c r="C7" s="32" t="s">
        <v>10</v>
      </c>
      <c r="D7" s="32" t="s">
        <v>9</v>
      </c>
      <c r="E7" s="32" t="s">
        <v>10</v>
      </c>
      <c r="F7" s="32" t="s">
        <v>11</v>
      </c>
      <c r="G7" s="32" t="s">
        <v>12</v>
      </c>
      <c r="H7" s="32" t="s">
        <v>13</v>
      </c>
      <c r="I7" s="32" t="s">
        <v>9</v>
      </c>
      <c r="J7" s="32" t="s">
        <v>10</v>
      </c>
      <c r="K7" s="32" t="s">
        <v>14</v>
      </c>
      <c r="L7" s="32" t="s">
        <v>15</v>
      </c>
      <c r="M7" s="32" t="s">
        <v>16</v>
      </c>
      <c r="N7" s="32" t="s">
        <v>17</v>
      </c>
      <c r="O7" s="33" t="s">
        <v>18</v>
      </c>
      <c r="P7" s="33" t="s">
        <v>19</v>
      </c>
      <c r="Q7" s="32" t="s">
        <v>20</v>
      </c>
      <c r="R7" s="34" t="s">
        <v>21</v>
      </c>
    </row>
    <row r="8" spans="2:18" ht="36" customHeight="1" x14ac:dyDescent="0.25">
      <c r="B8" s="35" t="s">
        <v>22</v>
      </c>
      <c r="C8" s="36" t="s">
        <v>23</v>
      </c>
      <c r="D8" s="37" t="s">
        <v>24</v>
      </c>
      <c r="E8" s="37" t="s">
        <v>25</v>
      </c>
      <c r="F8" s="37" t="s">
        <v>26</v>
      </c>
      <c r="G8" s="37" t="s">
        <v>27</v>
      </c>
      <c r="H8" s="37"/>
      <c r="I8" s="37" t="s">
        <v>28</v>
      </c>
      <c r="J8" s="37" t="s">
        <v>29</v>
      </c>
      <c r="K8" s="38" t="s">
        <v>30</v>
      </c>
      <c r="L8" s="37" t="s">
        <v>31</v>
      </c>
      <c r="M8" s="39" t="str">
        <f>[1]Presupuesto!B78</f>
        <v>2.3.2.01.01.003.01.06.01</v>
      </c>
      <c r="N8" s="39" t="str">
        <f>[1]Presupuesto!C78</f>
        <v>proyecto biocompost</v>
      </c>
      <c r="O8" s="40">
        <f>[1]Presupuesto!D78</f>
        <v>0</v>
      </c>
      <c r="P8" s="41">
        <f>SUM(O8:O11)</f>
        <v>1207332885</v>
      </c>
      <c r="Q8" s="37" t="str">
        <f>'[1]Indicadores y metas'!C8</f>
        <v>Número de toneladas de residuos tratados en la planta de compostaje</v>
      </c>
      <c r="R8" s="42">
        <f>'[1]Indicadores y metas'!E8</f>
        <v>4675.37</v>
      </c>
    </row>
    <row r="9" spans="2:18" ht="21.75" customHeight="1" x14ac:dyDescent="0.25">
      <c r="B9" s="43"/>
      <c r="C9" s="44"/>
      <c r="D9" s="45"/>
      <c r="E9" s="45"/>
      <c r="F9" s="45"/>
      <c r="G9" s="45"/>
      <c r="H9" s="45"/>
      <c r="I9" s="45"/>
      <c r="J9" s="45"/>
      <c r="K9" s="46"/>
      <c r="L9" s="45"/>
      <c r="M9" s="47" t="str">
        <f>[1]Presupuesto!B79</f>
        <v>2.3.2.01.01.003.01.06.02</v>
      </c>
      <c r="N9" s="47" t="str">
        <f>[1]Presupuesto!C79</f>
        <v>proyectos de aprovechamiento</v>
      </c>
      <c r="O9" s="48">
        <f>[1]Presupuesto!D79</f>
        <v>197000000</v>
      </c>
      <c r="P9" s="49"/>
      <c r="Q9" s="45"/>
      <c r="R9" s="50"/>
    </row>
    <row r="10" spans="2:18" ht="17.25" customHeight="1" x14ac:dyDescent="0.25">
      <c r="B10" s="43"/>
      <c r="C10" s="44"/>
      <c r="D10" s="45"/>
      <c r="E10" s="45"/>
      <c r="F10" s="45"/>
      <c r="G10" s="45"/>
      <c r="H10" s="45"/>
      <c r="I10" s="45"/>
      <c r="J10" s="45"/>
      <c r="K10" s="51" t="s">
        <v>32</v>
      </c>
      <c r="L10" s="45"/>
      <c r="M10" s="45" t="str">
        <f>[1]Presupuesto!B39</f>
        <v>2.1.2.02.01.003.10</v>
      </c>
      <c r="N10" s="45" t="str">
        <f>[1]Presupuesto!C39</f>
        <v>costo de aprovechamiento</v>
      </c>
      <c r="O10" s="52">
        <f>[1]Presupuesto!D39</f>
        <v>1010332885</v>
      </c>
      <c r="P10" s="49"/>
      <c r="Q10" s="45" t="str">
        <f>'[1]Indicadores y metas'!C9</f>
        <v>Número de toneladas de abono generadas en la planta de compostaje</v>
      </c>
      <c r="R10" s="53">
        <f>'[1]Indicadores y metas'!E9</f>
        <v>1300</v>
      </c>
    </row>
    <row r="11" spans="2:18" ht="51" customHeight="1" x14ac:dyDescent="0.25">
      <c r="B11" s="43"/>
      <c r="C11" s="44"/>
      <c r="D11" s="45"/>
      <c r="E11" s="45"/>
      <c r="F11" s="45"/>
      <c r="G11" s="45"/>
      <c r="H11" s="45"/>
      <c r="I11" s="45"/>
      <c r="J11" s="45"/>
      <c r="K11" s="51" t="s">
        <v>33</v>
      </c>
      <c r="L11" s="45"/>
      <c r="M11" s="45"/>
      <c r="N11" s="45"/>
      <c r="O11" s="52"/>
      <c r="P11" s="49"/>
      <c r="Q11" s="45"/>
      <c r="R11" s="53"/>
    </row>
    <row r="12" spans="2:18" ht="44.25" customHeight="1" x14ac:dyDescent="0.25">
      <c r="B12" s="43"/>
      <c r="C12" s="44"/>
      <c r="D12" s="45" t="s">
        <v>34</v>
      </c>
      <c r="E12" s="45" t="s">
        <v>35</v>
      </c>
      <c r="F12" s="45" t="s">
        <v>36</v>
      </c>
      <c r="G12" s="45"/>
      <c r="H12" s="45"/>
      <c r="I12" s="45" t="s">
        <v>37</v>
      </c>
      <c r="J12" s="45" t="s">
        <v>38</v>
      </c>
      <c r="K12" s="46" t="s">
        <v>39</v>
      </c>
      <c r="L12" s="45"/>
      <c r="M12" s="47" t="str">
        <f>[1]Presupuesto!B38</f>
        <v>2.1.2.02.01.003.09</v>
      </c>
      <c r="N12" s="47" t="str">
        <f>[1]Presupuesto!C38</f>
        <v>costo de disposición final</v>
      </c>
      <c r="O12" s="48">
        <f>[1]Presupuesto!D38</f>
        <v>1326700000</v>
      </c>
      <c r="P12" s="52">
        <f>SUM(O12:O16)</f>
        <v>7914940000</v>
      </c>
      <c r="Q12" s="54" t="str">
        <f>'[1]Indicadores y metas'!C10</f>
        <v>Porcentaje de actividades ejecutadas en el marco del convenio 153 de 2023</v>
      </c>
      <c r="R12" s="55">
        <f>'[1]Indicadores y metas'!E10</f>
        <v>1</v>
      </c>
    </row>
    <row r="13" spans="2:18" ht="44.25" customHeight="1" x14ac:dyDescent="0.25">
      <c r="B13" s="43"/>
      <c r="C13" s="44"/>
      <c r="D13" s="45"/>
      <c r="E13" s="45"/>
      <c r="F13" s="45"/>
      <c r="G13" s="45"/>
      <c r="H13" s="45"/>
      <c r="I13" s="45"/>
      <c r="J13" s="45"/>
      <c r="K13" s="46"/>
      <c r="L13" s="45"/>
      <c r="M13" s="47" t="str">
        <f>[1]Presupuesto!B58</f>
        <v>2.1.2.02.02.009.05</v>
      </c>
      <c r="N13" s="47" t="str">
        <f>[1]Presupuesto!C58</f>
        <v>convenio emergencia sanitaria</v>
      </c>
      <c r="O13" s="48">
        <f>[1]Presupuesto!D58</f>
        <v>15000000</v>
      </c>
      <c r="P13" s="52"/>
      <c r="Q13" s="54"/>
      <c r="R13" s="55"/>
    </row>
    <row r="14" spans="2:18" ht="30" customHeight="1" x14ac:dyDescent="0.25">
      <c r="B14" s="43"/>
      <c r="C14" s="44"/>
      <c r="D14" s="45"/>
      <c r="E14" s="45"/>
      <c r="F14" s="45"/>
      <c r="G14" s="45"/>
      <c r="H14" s="45"/>
      <c r="I14" s="45"/>
      <c r="J14" s="45"/>
      <c r="K14" s="46"/>
      <c r="L14" s="45"/>
      <c r="M14" s="45" t="str">
        <f>[1]Presupuesto!B44</f>
        <v>2.1.2.02.01.003.15</v>
      </c>
      <c r="N14" s="45" t="str">
        <f>[1]Presupuesto!C44</f>
        <v>costo operación integral relleno sanitario</v>
      </c>
      <c r="O14" s="52">
        <f>[1]Presupuesto!D44</f>
        <v>6573240000</v>
      </c>
      <c r="P14" s="52"/>
      <c r="Q14" s="54"/>
      <c r="R14" s="55"/>
    </row>
    <row r="15" spans="2:18" ht="54.75" customHeight="1" x14ac:dyDescent="0.25">
      <c r="B15" s="43"/>
      <c r="C15" s="44"/>
      <c r="D15" s="45"/>
      <c r="E15" s="45"/>
      <c r="F15" s="45"/>
      <c r="G15" s="45"/>
      <c r="H15" s="45"/>
      <c r="I15" s="45"/>
      <c r="J15" s="45"/>
      <c r="K15" s="46"/>
      <c r="L15" s="45"/>
      <c r="M15" s="45"/>
      <c r="N15" s="45"/>
      <c r="O15" s="52"/>
      <c r="P15" s="52"/>
      <c r="Q15" s="54"/>
      <c r="R15" s="55"/>
    </row>
    <row r="16" spans="2:18" ht="49.5" customHeight="1" x14ac:dyDescent="0.25">
      <c r="B16" s="43"/>
      <c r="C16" s="44"/>
      <c r="D16" s="45"/>
      <c r="E16" s="45"/>
      <c r="F16" s="45"/>
      <c r="G16" s="45"/>
      <c r="H16" s="45"/>
      <c r="I16" s="45"/>
      <c r="J16" s="45"/>
      <c r="K16" s="46"/>
      <c r="L16" s="45"/>
      <c r="M16" s="45"/>
      <c r="N16" s="45"/>
      <c r="O16" s="52"/>
      <c r="P16" s="52"/>
      <c r="Q16" s="54"/>
      <c r="R16" s="55"/>
    </row>
    <row r="17" spans="2:18" ht="57" customHeight="1" x14ac:dyDescent="0.25">
      <c r="B17" s="43"/>
      <c r="C17" s="44"/>
      <c r="D17" s="45"/>
      <c r="E17" s="45"/>
      <c r="F17" s="45"/>
      <c r="G17" s="45"/>
      <c r="H17" s="45"/>
      <c r="I17" s="45" t="s">
        <v>40</v>
      </c>
      <c r="J17" s="45" t="s">
        <v>41</v>
      </c>
      <c r="K17" s="51" t="s">
        <v>42</v>
      </c>
      <c r="L17" s="45"/>
      <c r="M17" s="47" t="str">
        <f>[1]Presupuesto!B37</f>
        <v>2.1.2.02.01.003.08</v>
      </c>
      <c r="N17" s="47" t="str">
        <f>[1]Presupuesto!C37</f>
        <v>costo tratamiento de lixiviados</v>
      </c>
      <c r="O17" s="48">
        <f>[1]Presupuesto!D37</f>
        <v>3843400000</v>
      </c>
      <c r="P17" s="52">
        <f>SUM(O17:O18)</f>
        <v>19339570613</v>
      </c>
      <c r="Q17" s="47" t="str">
        <f>'[1]Indicadores y metas'!C11</f>
        <v>Continuidad en la operación del sistema de tratamiento de lixiviados (informe de operación)</v>
      </c>
      <c r="R17" s="56" t="str">
        <f>'[1]Indicadores y metas'!E11</f>
        <v>30 días/mes</v>
      </c>
    </row>
    <row r="18" spans="2:18" ht="57" customHeight="1" x14ac:dyDescent="0.25">
      <c r="B18" s="43"/>
      <c r="C18" s="44"/>
      <c r="D18" s="45"/>
      <c r="E18" s="45"/>
      <c r="F18" s="45"/>
      <c r="G18" s="45"/>
      <c r="H18" s="45"/>
      <c r="I18" s="45"/>
      <c r="J18" s="45"/>
      <c r="K18" s="51" t="s">
        <v>43</v>
      </c>
      <c r="L18" s="45"/>
      <c r="M18" s="47" t="str">
        <f>[1]Presupuesto!B59</f>
        <v>2.1.2.02.02.009.06</v>
      </c>
      <c r="N18" s="57" t="str">
        <f>[1]Presupuesto!C59</f>
        <v>otros convenios y contratos interadministrativos</v>
      </c>
      <c r="O18" s="58">
        <f>[1]Presupuesto!D59</f>
        <v>15496170613</v>
      </c>
      <c r="P18" s="52"/>
      <c r="Q18" s="47" t="str">
        <f>'[1]Indicadores y metas'!C12</f>
        <v>Porcentaje de actividades ejecutadas en el marco del convenio 159 de 2023</v>
      </c>
      <c r="R18" s="59">
        <f>'[1]Indicadores y metas'!E12</f>
        <v>1</v>
      </c>
    </row>
    <row r="19" spans="2:18" ht="57" customHeight="1" x14ac:dyDescent="0.25">
      <c r="B19" s="43"/>
      <c r="C19" s="44"/>
      <c r="D19" s="45"/>
      <c r="E19" s="45"/>
      <c r="F19" s="45"/>
      <c r="G19" s="45"/>
      <c r="H19" s="45"/>
      <c r="I19" s="45" t="s">
        <v>44</v>
      </c>
      <c r="J19" s="45" t="s">
        <v>45</v>
      </c>
      <c r="K19" s="51" t="s">
        <v>46</v>
      </c>
      <c r="L19" s="45"/>
      <c r="M19" s="45" t="str">
        <f>[1]Presupuesto!B83</f>
        <v>2.3.2.01.01.003.01.06.05</v>
      </c>
      <c r="N19" s="45" t="str">
        <f>[1]Presupuesto!C83</f>
        <v>propiedad planta y equipo</v>
      </c>
      <c r="O19" s="60">
        <f>[1]Presupuesto!D83</f>
        <v>850000000</v>
      </c>
      <c r="P19" s="52">
        <f>O19</f>
        <v>850000000</v>
      </c>
      <c r="Q19" s="47" t="str">
        <f>'[1]Indicadores y metas'!C19</f>
        <v xml:space="preserve"> Diseño de la planta de tratamiento de aguas residuales</v>
      </c>
      <c r="R19" s="61">
        <f>'[1]Indicadores y metas'!E19</f>
        <v>1</v>
      </c>
    </row>
    <row r="20" spans="2:18" ht="57" customHeight="1" thickBot="1" x14ac:dyDescent="0.3">
      <c r="B20" s="62"/>
      <c r="C20" s="63"/>
      <c r="D20" s="64"/>
      <c r="E20" s="64"/>
      <c r="F20" s="64"/>
      <c r="G20" s="64"/>
      <c r="H20" s="64"/>
      <c r="I20" s="64"/>
      <c r="J20" s="64"/>
      <c r="K20" s="65" t="s">
        <v>47</v>
      </c>
      <c r="L20" s="64"/>
      <c r="M20" s="64"/>
      <c r="N20" s="64"/>
      <c r="O20" s="66"/>
      <c r="P20" s="67"/>
      <c r="Q20" s="68" t="str">
        <f>'[1]Indicadores y metas'!C20</f>
        <v>Porcentaje de avance de obra en la construcción de planta de tratamiento de aguas residuales</v>
      </c>
      <c r="R20" s="69">
        <f>'[1]Indicadores y metas'!E20</f>
        <v>1</v>
      </c>
    </row>
    <row r="21" spans="2:18" s="75" customFormat="1" ht="102.75" customHeight="1" x14ac:dyDescent="0.25">
      <c r="B21" s="70" t="s">
        <v>48</v>
      </c>
      <c r="C21" s="37" t="s">
        <v>49</v>
      </c>
      <c r="D21" s="71" t="s">
        <v>50</v>
      </c>
      <c r="E21" s="37" t="s">
        <v>51</v>
      </c>
      <c r="F21" s="37" t="s">
        <v>52</v>
      </c>
      <c r="G21" s="37" t="s">
        <v>53</v>
      </c>
      <c r="H21" s="37"/>
      <c r="I21" s="39" t="s">
        <v>54</v>
      </c>
      <c r="J21" s="39" t="s">
        <v>55</v>
      </c>
      <c r="K21" s="72" t="s">
        <v>56</v>
      </c>
      <c r="L21" s="37" t="s">
        <v>57</v>
      </c>
      <c r="M21" s="37" t="str">
        <f>[1]Presupuesto!B35</f>
        <v>2.1.2.02.01.003.05</v>
      </c>
      <c r="N21" s="37" t="str">
        <f>[1]Presupuesto!C35</f>
        <v>costo de comercialización facturación y recaudo</v>
      </c>
      <c r="O21" s="73">
        <f>[1]Presupuesto!D35</f>
        <v>145420000</v>
      </c>
      <c r="P21" s="73">
        <f>O21</f>
        <v>145420000</v>
      </c>
      <c r="Q21" s="39" t="str">
        <f>'[1]Indicadores y metas'!C27</f>
        <v xml:space="preserve">Número de personas sensibilizadas </v>
      </c>
      <c r="R21" s="74">
        <f>'[1]Indicadores y metas'!E27</f>
        <v>36000</v>
      </c>
    </row>
    <row r="22" spans="2:18" s="75" customFormat="1" ht="49.5" customHeight="1" x14ac:dyDescent="0.25">
      <c r="B22" s="76"/>
      <c r="C22" s="45"/>
      <c r="D22" s="77"/>
      <c r="E22" s="45"/>
      <c r="F22" s="45"/>
      <c r="G22" s="45"/>
      <c r="H22" s="45"/>
      <c r="I22" s="45" t="s">
        <v>58</v>
      </c>
      <c r="J22" s="45" t="s">
        <v>59</v>
      </c>
      <c r="K22" s="46" t="s">
        <v>60</v>
      </c>
      <c r="L22" s="45"/>
      <c r="M22" s="45"/>
      <c r="N22" s="45"/>
      <c r="O22" s="52"/>
      <c r="P22" s="52"/>
      <c r="Q22" s="45" t="str">
        <f>'[1]Indicadores y metas'!C28</f>
        <v>Numero de puntos de almacenamiento de residuos instalados</v>
      </c>
      <c r="R22" s="53">
        <f>'[1]Indicadores y metas'!E28</f>
        <v>7</v>
      </c>
    </row>
    <row r="23" spans="2:18" s="75" customFormat="1" ht="33" customHeight="1" x14ac:dyDescent="0.25">
      <c r="B23" s="76"/>
      <c r="C23" s="45"/>
      <c r="D23" s="77"/>
      <c r="E23" s="45"/>
      <c r="F23" s="45"/>
      <c r="G23" s="45"/>
      <c r="H23" s="45"/>
      <c r="I23" s="45"/>
      <c r="J23" s="45"/>
      <c r="K23" s="46"/>
      <c r="L23" s="45"/>
      <c r="M23" s="45"/>
      <c r="N23" s="45"/>
      <c r="O23" s="52"/>
      <c r="P23" s="52"/>
      <c r="Q23" s="45"/>
      <c r="R23" s="53"/>
    </row>
    <row r="24" spans="2:18" s="75" customFormat="1" ht="33" customHeight="1" x14ac:dyDescent="0.25">
      <c r="B24" s="76"/>
      <c r="C24" s="45"/>
      <c r="D24" s="77"/>
      <c r="E24" s="45"/>
      <c r="F24" s="45"/>
      <c r="G24" s="45"/>
      <c r="H24" s="45"/>
      <c r="I24" s="45"/>
      <c r="J24" s="45"/>
      <c r="K24" s="46"/>
      <c r="L24" s="45"/>
      <c r="M24" s="45"/>
      <c r="N24" s="45"/>
      <c r="O24" s="52"/>
      <c r="P24" s="52"/>
      <c r="Q24" s="45"/>
      <c r="R24" s="53"/>
    </row>
    <row r="25" spans="2:18" s="75" customFormat="1" ht="62.25" customHeight="1" x14ac:dyDescent="0.25">
      <c r="B25" s="76"/>
      <c r="C25" s="45"/>
      <c r="D25" s="77" t="s">
        <v>61</v>
      </c>
      <c r="E25" s="45" t="s">
        <v>62</v>
      </c>
      <c r="F25" s="45" t="s">
        <v>63</v>
      </c>
      <c r="G25" s="45"/>
      <c r="H25" s="45"/>
      <c r="I25" s="45" t="s">
        <v>64</v>
      </c>
      <c r="J25" s="45" t="s">
        <v>65</v>
      </c>
      <c r="K25" s="51" t="s">
        <v>66</v>
      </c>
      <c r="L25" s="45" t="s">
        <v>67</v>
      </c>
      <c r="M25" s="45"/>
      <c r="N25" s="45"/>
      <c r="O25" s="52"/>
      <c r="P25" s="52"/>
      <c r="Q25" s="47" t="str">
        <f>'[1]Indicadores y metas'!C29</f>
        <v xml:space="preserve">Porcentaje de avance en la formulación del proyecto piloto </v>
      </c>
      <c r="R25" s="78">
        <f>'[1]Indicadores y metas'!E29</f>
        <v>1</v>
      </c>
    </row>
    <row r="26" spans="2:18" s="75" customFormat="1" ht="69.75" customHeight="1" thickBot="1" x14ac:dyDescent="0.3">
      <c r="B26" s="79"/>
      <c r="C26" s="64"/>
      <c r="D26" s="80"/>
      <c r="E26" s="64"/>
      <c r="F26" s="64"/>
      <c r="G26" s="64"/>
      <c r="H26" s="64"/>
      <c r="I26" s="64"/>
      <c r="J26" s="64"/>
      <c r="K26" s="65" t="s">
        <v>68</v>
      </c>
      <c r="L26" s="64"/>
      <c r="M26" s="64"/>
      <c r="N26" s="64"/>
      <c r="O26" s="67"/>
      <c r="P26" s="67"/>
      <c r="Q26" s="68" t="str">
        <f>'[1]Indicadores y metas'!C30</f>
        <v>Porcentaje de avance en la evaluación de los procesos de tratamiento y aprovechamiento implementados por la EMAB</v>
      </c>
      <c r="R26" s="81">
        <f>'[1]Indicadores y metas'!E30</f>
        <v>1</v>
      </c>
    </row>
    <row r="27" spans="2:18" s="75" customFormat="1" ht="62.25" customHeight="1" x14ac:dyDescent="0.25">
      <c r="B27" s="70" t="s">
        <v>69</v>
      </c>
      <c r="C27" s="37" t="s">
        <v>70</v>
      </c>
      <c r="D27" s="37" t="s">
        <v>71</v>
      </c>
      <c r="E27" s="37" t="s">
        <v>72</v>
      </c>
      <c r="F27" s="36" t="s">
        <v>73</v>
      </c>
      <c r="G27" s="37" t="s">
        <v>74</v>
      </c>
      <c r="H27" s="37"/>
      <c r="I27" s="82" t="s">
        <v>75</v>
      </c>
      <c r="J27" s="82" t="s">
        <v>76</v>
      </c>
      <c r="K27" s="83" t="s">
        <v>77</v>
      </c>
      <c r="L27" s="84" t="s">
        <v>78</v>
      </c>
      <c r="M27" s="85" t="str">
        <f>[1]Presupuesto!B84</f>
        <v>2.3.2.01.01.003.07.01.01</v>
      </c>
      <c r="N27" s="85" t="str">
        <f>[1]Presupuesto!C84</f>
        <v>adquisición vehículo maquinaria y equipo</v>
      </c>
      <c r="O27" s="86">
        <f>[1]Presupuesto!D84</f>
        <v>390000000</v>
      </c>
      <c r="P27" s="87">
        <f>SUM(O27:O37)</f>
        <v>47207878495</v>
      </c>
      <c r="Q27" s="39" t="str">
        <f>'[1]Indicadores y metas'!C13</f>
        <v>Porcentaje de actualización del programa de prestación de servicio de la EMAB</v>
      </c>
      <c r="R27" s="88">
        <f>'[1]Indicadores y metas'!E13</f>
        <v>1</v>
      </c>
    </row>
    <row r="28" spans="2:18" ht="24" customHeight="1" x14ac:dyDescent="0.25">
      <c r="B28" s="76"/>
      <c r="C28" s="45"/>
      <c r="D28" s="45"/>
      <c r="E28" s="45"/>
      <c r="F28" s="44"/>
      <c r="G28" s="45"/>
      <c r="H28" s="45"/>
      <c r="I28" s="54"/>
      <c r="J28" s="54"/>
      <c r="K28" s="91" t="s">
        <v>79</v>
      </c>
      <c r="L28" s="54" t="s">
        <v>31</v>
      </c>
      <c r="M28" s="92"/>
      <c r="N28" s="92"/>
      <c r="O28" s="89"/>
      <c r="P28" s="90"/>
      <c r="Q28" s="45" t="str">
        <f>'[1]Indicadores y metas'!C14</f>
        <v>Cumplimiento de las frecuencias de recolección de residuos solidos</v>
      </c>
      <c r="R28" s="55">
        <f>'[1]Indicadores y metas'!E14</f>
        <v>1</v>
      </c>
    </row>
    <row r="29" spans="2:18" x14ac:dyDescent="0.25">
      <c r="B29" s="76"/>
      <c r="C29" s="45"/>
      <c r="D29" s="45"/>
      <c r="E29" s="45"/>
      <c r="F29" s="44"/>
      <c r="G29" s="45"/>
      <c r="H29" s="45"/>
      <c r="I29" s="54"/>
      <c r="J29" s="54"/>
      <c r="K29" s="91"/>
      <c r="L29" s="54"/>
      <c r="M29" s="93" t="str">
        <f>[1]Presupuesto!B32</f>
        <v>2.1.2.02.01.003.03</v>
      </c>
      <c r="N29" s="93" t="str">
        <f>[1]Presupuesto!C32</f>
        <v>costo de recolección y transporte</v>
      </c>
      <c r="O29" s="94">
        <f>[1]Presupuesto!D32</f>
        <v>11737676090</v>
      </c>
      <c r="P29" s="90"/>
      <c r="Q29" s="45"/>
      <c r="R29" s="55"/>
    </row>
    <row r="30" spans="2:18" ht="51.75" customHeight="1" x14ac:dyDescent="0.25">
      <c r="B30" s="76"/>
      <c r="C30" s="45"/>
      <c r="D30" s="45"/>
      <c r="E30" s="45"/>
      <c r="F30" s="44"/>
      <c r="G30" s="45"/>
      <c r="H30" s="45"/>
      <c r="I30" s="54"/>
      <c r="J30" s="54"/>
      <c r="K30" s="91"/>
      <c r="L30" s="54"/>
      <c r="M30" s="47" t="str">
        <f>[1]Presupuesto!B33</f>
        <v>2.1.2.02.01.003.04</v>
      </c>
      <c r="N30" s="47" t="str">
        <f>[1]Presupuesto!C33</f>
        <v>costo de barrido</v>
      </c>
      <c r="O30" s="48">
        <f>[1]Presupuesto!D33</f>
        <v>14592904000</v>
      </c>
      <c r="P30" s="90"/>
      <c r="Q30" s="47" t="str">
        <f>'[1]Indicadores y metas'!C15</f>
        <v xml:space="preserve">Cumplimiento de los km programados para el componente de barrido </v>
      </c>
      <c r="R30" s="59">
        <f>'[1]Indicadores y metas'!E15</f>
        <v>1</v>
      </c>
    </row>
    <row r="31" spans="2:18" ht="42.75" customHeight="1" x14ac:dyDescent="0.25">
      <c r="B31" s="76"/>
      <c r="C31" s="45"/>
      <c r="D31" s="45"/>
      <c r="E31" s="45"/>
      <c r="F31" s="44"/>
      <c r="G31" s="45"/>
      <c r="H31" s="45"/>
      <c r="I31" s="54"/>
      <c r="J31" s="54"/>
      <c r="K31" s="91"/>
      <c r="L31" s="54"/>
      <c r="M31" s="45" t="str">
        <f>[1]Presupuesto!B36</f>
        <v>2.1.2.02.01.003.06</v>
      </c>
      <c r="N31" s="45" t="str">
        <f>[1]Presupuesto!C36</f>
        <v>costo limpieza urbana por suscriptor</v>
      </c>
      <c r="O31" s="52">
        <f>[1]Presupuesto!D36</f>
        <v>4604898240</v>
      </c>
      <c r="P31" s="90"/>
      <c r="Q31" s="47" t="str">
        <f>'[1]Indicadores y metas'!C16</f>
        <v>Cumplimiento de la ejecución de poda de arboles</v>
      </c>
      <c r="R31" s="59">
        <f>'[1]Indicadores y metas'!E16</f>
        <v>1</v>
      </c>
    </row>
    <row r="32" spans="2:18" ht="36" customHeight="1" x14ac:dyDescent="0.25">
      <c r="B32" s="76"/>
      <c r="C32" s="45"/>
      <c r="D32" s="45"/>
      <c r="E32" s="45"/>
      <c r="F32" s="44"/>
      <c r="G32" s="45"/>
      <c r="H32" s="45"/>
      <c r="I32" s="54"/>
      <c r="J32" s="54"/>
      <c r="K32" s="91"/>
      <c r="L32" s="54"/>
      <c r="M32" s="45"/>
      <c r="N32" s="45"/>
      <c r="O32" s="52"/>
      <c r="P32" s="90"/>
      <c r="Q32" s="47" t="str">
        <f>'[1]Indicadores y metas'!C17</f>
        <v>Cumplimiento de la ejecución del lavado de áreas publicas</v>
      </c>
      <c r="R32" s="59">
        <f>'[1]Indicadores y metas'!E17</f>
        <v>1</v>
      </c>
    </row>
    <row r="33" spans="2:18" ht="12.75" customHeight="1" x14ac:dyDescent="0.25">
      <c r="B33" s="76"/>
      <c r="C33" s="45"/>
      <c r="D33" s="45"/>
      <c r="E33" s="45"/>
      <c r="F33" s="44"/>
      <c r="G33" s="45"/>
      <c r="H33" s="45"/>
      <c r="I33" s="54"/>
      <c r="J33" s="54"/>
      <c r="K33" s="91"/>
      <c r="L33" s="54"/>
      <c r="M33" s="45"/>
      <c r="N33" s="45"/>
      <c r="O33" s="52"/>
      <c r="P33" s="90"/>
      <c r="Q33" s="95" t="str">
        <f>'[1]Indicadores y metas'!C18</f>
        <v>Cumplimiento a la ejecución de corte de césped</v>
      </c>
      <c r="R33" s="55">
        <f>'[1]Indicadores y metas'!E18</f>
        <v>1</v>
      </c>
    </row>
    <row r="34" spans="2:18" ht="49.5" customHeight="1" x14ac:dyDescent="0.25">
      <c r="B34" s="76"/>
      <c r="C34" s="45"/>
      <c r="D34" s="45"/>
      <c r="E34" s="45"/>
      <c r="F34" s="44"/>
      <c r="G34" s="45"/>
      <c r="H34" s="45"/>
      <c r="I34" s="54"/>
      <c r="J34" s="54"/>
      <c r="K34" s="91"/>
      <c r="L34" s="54"/>
      <c r="M34" s="47" t="str">
        <f>[1]Presupuesto!B31</f>
        <v>2.1.2.02.01.003.02</v>
      </c>
      <c r="N34" s="47" t="str">
        <f>[1]Presupuesto!C31</f>
        <v>reparación de vehículos maquinaria y equipo</v>
      </c>
      <c r="O34" s="48">
        <f>[1]Presupuesto!D31</f>
        <v>4606763213</v>
      </c>
      <c r="P34" s="90"/>
      <c r="Q34" s="95"/>
      <c r="R34" s="55"/>
    </row>
    <row r="35" spans="2:18" ht="33" customHeight="1" x14ac:dyDescent="0.25">
      <c r="B35" s="76"/>
      <c r="C35" s="45"/>
      <c r="D35" s="45"/>
      <c r="E35" s="45"/>
      <c r="F35" s="44"/>
      <c r="G35" s="45"/>
      <c r="H35" s="45"/>
      <c r="I35" s="54"/>
      <c r="J35" s="54"/>
      <c r="K35" s="91"/>
      <c r="L35" s="54"/>
      <c r="M35" s="47" t="str">
        <f>[1]Presupuesto!B30</f>
        <v>2.1.2.02.01.003.01</v>
      </c>
      <c r="N35" s="47" t="str">
        <f>[1]Presupuesto!C30</f>
        <v>combustibles y lubricantes</v>
      </c>
      <c r="O35" s="48">
        <f>[1]Presupuesto!D30</f>
        <v>2385463903</v>
      </c>
      <c r="P35" s="90"/>
      <c r="Q35" s="95"/>
      <c r="R35" s="55"/>
    </row>
    <row r="36" spans="2:18" ht="47.25" customHeight="1" x14ac:dyDescent="0.25">
      <c r="B36" s="76"/>
      <c r="C36" s="45"/>
      <c r="D36" s="45"/>
      <c r="E36" s="45"/>
      <c r="F36" s="44"/>
      <c r="G36" s="45"/>
      <c r="H36" s="45"/>
      <c r="I36" s="54" t="s">
        <v>80</v>
      </c>
      <c r="J36" s="54" t="s">
        <v>81</v>
      </c>
      <c r="K36" s="96" t="s">
        <v>82</v>
      </c>
      <c r="L36" s="54"/>
      <c r="M36" s="45" t="str">
        <f>[1]Presupuesto!B80</f>
        <v>2.3.2.01.01.003.01.06.03</v>
      </c>
      <c r="N36" s="45" t="str">
        <f>[1]Presupuesto!C80</f>
        <v>costo de disposición final clausura y posclausura</v>
      </c>
      <c r="O36" s="52">
        <f>[1]Presupuesto!D80</f>
        <v>8890173049</v>
      </c>
      <c r="P36" s="90"/>
      <c r="Q36" s="97" t="str">
        <f>'[1]Indicadores y metas'!C21</f>
        <v xml:space="preserve">Diagnostico de operación de la EMAB </v>
      </c>
      <c r="R36" s="98">
        <f>'[1]Indicadores y metas'!E21</f>
        <v>1</v>
      </c>
    </row>
    <row r="37" spans="2:18" ht="38.25" customHeight="1" x14ac:dyDescent="0.25">
      <c r="B37" s="76"/>
      <c r="C37" s="45"/>
      <c r="D37" s="45"/>
      <c r="E37" s="45"/>
      <c r="F37" s="44"/>
      <c r="G37" s="45"/>
      <c r="H37" s="45"/>
      <c r="I37" s="54"/>
      <c r="J37" s="54"/>
      <c r="K37" s="96" t="s">
        <v>83</v>
      </c>
      <c r="L37" s="54"/>
      <c r="M37" s="45"/>
      <c r="N37" s="45"/>
      <c r="O37" s="52"/>
      <c r="P37" s="90"/>
      <c r="Q37" s="97" t="str">
        <f>'[1]Indicadores y metas'!C22</f>
        <v>Informe de identificación de necesidades de tecnificación</v>
      </c>
      <c r="R37" s="98">
        <f>'[1]Indicadores y metas'!E22</f>
        <v>1</v>
      </c>
    </row>
    <row r="38" spans="2:18" ht="82.5" customHeight="1" x14ac:dyDescent="0.25">
      <c r="B38" s="76"/>
      <c r="C38" s="45"/>
      <c r="D38" s="45"/>
      <c r="E38" s="45"/>
      <c r="F38" s="44"/>
      <c r="G38" s="45"/>
      <c r="H38" s="45"/>
      <c r="I38" s="54" t="s">
        <v>84</v>
      </c>
      <c r="J38" s="54" t="s">
        <v>85</v>
      </c>
      <c r="K38" s="51" t="s">
        <v>86</v>
      </c>
      <c r="L38" s="45" t="s">
        <v>87</v>
      </c>
      <c r="M38" s="45" t="str">
        <f>[1]Presupuesto!B51</f>
        <v>2.1.2.02.02.008.01</v>
      </c>
      <c r="N38" s="45" t="str">
        <f>[1]Presupuesto!C51</f>
        <v>servicios personal indirecto-honorarios</v>
      </c>
      <c r="O38" s="52">
        <f>[1]Presupuesto!D51</f>
        <v>50600000</v>
      </c>
      <c r="P38" s="90">
        <f>SUM(O38:O44)</f>
        <v>4530247262</v>
      </c>
      <c r="Q38" s="99" t="str">
        <f>'[1]Indicadores y metas'!C65</f>
        <v>Numero de informes presentados - costos ABC</v>
      </c>
      <c r="R38" s="100">
        <f>'[1]Indicadores y metas'!E65</f>
        <v>4</v>
      </c>
    </row>
    <row r="39" spans="2:18" ht="82.5" customHeight="1" x14ac:dyDescent="0.25">
      <c r="B39" s="76"/>
      <c r="C39" s="45"/>
      <c r="D39" s="45"/>
      <c r="E39" s="45"/>
      <c r="F39" s="44"/>
      <c r="G39" s="45"/>
      <c r="H39" s="45"/>
      <c r="I39" s="54"/>
      <c r="J39" s="54"/>
      <c r="K39" s="51" t="s">
        <v>88</v>
      </c>
      <c r="L39" s="45"/>
      <c r="M39" s="45"/>
      <c r="N39" s="45"/>
      <c r="O39" s="52"/>
      <c r="P39" s="90"/>
      <c r="Q39" s="99" t="str">
        <f>'[1]Indicadores y metas'!C66</f>
        <v>Numero de informes presentados- Indicadores financieros</v>
      </c>
      <c r="R39" s="101">
        <f>'[1]Indicadores y metas'!E66</f>
        <v>4</v>
      </c>
    </row>
    <row r="40" spans="2:18" ht="43.5" customHeight="1" x14ac:dyDescent="0.25">
      <c r="B40" s="76"/>
      <c r="C40" s="45"/>
      <c r="D40" s="45"/>
      <c r="E40" s="45"/>
      <c r="F40" s="44"/>
      <c r="G40" s="45"/>
      <c r="H40" s="45"/>
      <c r="I40" s="54"/>
      <c r="J40" s="54"/>
      <c r="K40" s="91" t="s">
        <v>89</v>
      </c>
      <c r="L40" s="45"/>
      <c r="M40" s="45" t="str">
        <f>[1]Presupuesto!B34</f>
        <v>2.1.2.02.01.003.05</v>
      </c>
      <c r="N40" s="45" t="str">
        <f>[1]Presupuesto!C34</f>
        <v>costo de comercialización facturación y recaudo</v>
      </c>
      <c r="O40" s="52">
        <f>[1]Presupuesto!D34</f>
        <v>4452881262</v>
      </c>
      <c r="P40" s="90"/>
      <c r="Q40" s="99" t="str">
        <f>'[1]Indicadores y metas'!C67</f>
        <v>Porcentaje de rentabilidad de la empresa</v>
      </c>
      <c r="R40" s="101" t="str">
        <f>'[1]Indicadores y metas'!E67</f>
        <v>&gt;5%</v>
      </c>
    </row>
    <row r="41" spans="2:18" ht="31.5" customHeight="1" x14ac:dyDescent="0.25">
      <c r="B41" s="76"/>
      <c r="C41" s="45"/>
      <c r="D41" s="45"/>
      <c r="E41" s="45"/>
      <c r="F41" s="44"/>
      <c r="G41" s="45"/>
      <c r="H41" s="45"/>
      <c r="I41" s="54"/>
      <c r="J41" s="54"/>
      <c r="K41" s="91"/>
      <c r="L41" s="54" t="s">
        <v>90</v>
      </c>
      <c r="M41" s="45"/>
      <c r="N41" s="45"/>
      <c r="O41" s="52"/>
      <c r="P41" s="90"/>
      <c r="Q41" s="47" t="str">
        <f>'[1]Indicadores y metas'!C71</f>
        <v xml:space="preserve">Porcentaje de eficiencia de recaudo total </v>
      </c>
      <c r="R41" s="59" t="str">
        <f>'[1]Indicadores y metas'!E71</f>
        <v>&gt;=84%</v>
      </c>
    </row>
    <row r="42" spans="2:18" x14ac:dyDescent="0.25">
      <c r="B42" s="76"/>
      <c r="C42" s="45"/>
      <c r="D42" s="45"/>
      <c r="E42" s="45"/>
      <c r="F42" s="44"/>
      <c r="G42" s="45"/>
      <c r="H42" s="45"/>
      <c r="I42" s="54"/>
      <c r="J42" s="54"/>
      <c r="K42" s="46" t="s">
        <v>91</v>
      </c>
      <c r="L42" s="54"/>
      <c r="M42" s="45" t="str">
        <f>[1]Presupuesto!B41</f>
        <v>2.1.2.02.01.003.12</v>
      </c>
      <c r="N42" s="45" t="str">
        <f>[1]Presupuesto!C41</f>
        <v>impresos y publicaciones</v>
      </c>
      <c r="O42" s="52">
        <f>[1]Presupuesto!D41</f>
        <v>26766000</v>
      </c>
      <c r="P42" s="90"/>
      <c r="Q42" s="45" t="str">
        <f>'[1]Indicadores y metas'!C72</f>
        <v>Total de usuarios Facturados</v>
      </c>
      <c r="R42" s="53">
        <f>'[1]Indicadores y metas'!E72</f>
        <v>172710</v>
      </c>
    </row>
    <row r="43" spans="2:18" ht="21.75" customHeight="1" x14ac:dyDescent="0.25">
      <c r="B43" s="76"/>
      <c r="C43" s="45"/>
      <c r="D43" s="45"/>
      <c r="E43" s="45"/>
      <c r="F43" s="44"/>
      <c r="G43" s="45"/>
      <c r="H43" s="45"/>
      <c r="I43" s="54"/>
      <c r="J43" s="54"/>
      <c r="K43" s="46"/>
      <c r="L43" s="54"/>
      <c r="M43" s="45"/>
      <c r="N43" s="45"/>
      <c r="O43" s="52"/>
      <c r="P43" s="90"/>
      <c r="Q43" s="45"/>
      <c r="R43" s="53"/>
    </row>
    <row r="44" spans="2:18" ht="36" customHeight="1" x14ac:dyDescent="0.25">
      <c r="B44" s="76"/>
      <c r="C44" s="45"/>
      <c r="D44" s="45"/>
      <c r="E44" s="45"/>
      <c r="F44" s="44"/>
      <c r="G44" s="45"/>
      <c r="H44" s="45"/>
      <c r="I44" s="54"/>
      <c r="J44" s="54"/>
      <c r="K44" s="96" t="s">
        <v>92</v>
      </c>
      <c r="L44" s="54"/>
      <c r="M44" s="45" t="str">
        <f>[1]Presupuesto!B52</f>
        <v>2.1.2.02.02.008.03</v>
      </c>
      <c r="N44" s="45" t="str">
        <f>[1]Presupuesto!C52</f>
        <v>publicidad y medios</v>
      </c>
      <c r="O44" s="52">
        <f>[1]Presupuesto!D52</f>
        <v>0</v>
      </c>
      <c r="P44" s="90"/>
      <c r="Q44" s="47" t="str">
        <f>'[1]Indicadores y metas'!C73</f>
        <v xml:space="preserve">Porcentaje de satisfacción de usuarios </v>
      </c>
      <c r="R44" s="59" t="str">
        <f>'[1]Indicadores y metas'!E73</f>
        <v>&gt;95,0%</v>
      </c>
    </row>
    <row r="45" spans="2:18" ht="67.5" customHeight="1" x14ac:dyDescent="0.25">
      <c r="B45" s="76"/>
      <c r="C45" s="45"/>
      <c r="D45" s="45"/>
      <c r="E45" s="45"/>
      <c r="F45" s="44"/>
      <c r="G45" s="45"/>
      <c r="H45" s="45"/>
      <c r="I45" s="54"/>
      <c r="J45" s="54"/>
      <c r="K45" s="96" t="s">
        <v>93</v>
      </c>
      <c r="L45" s="54"/>
      <c r="M45" s="45"/>
      <c r="N45" s="45"/>
      <c r="O45" s="52"/>
      <c r="P45" s="90"/>
      <c r="Q45" s="47" t="str">
        <f>'[1]Indicadores y metas'!C75</f>
        <v xml:space="preserve">Porcentaje de avance en la actualización y creación del portafolio de servicios y estrategias de comercialización </v>
      </c>
      <c r="R45" s="59">
        <f>'[1]Indicadores y metas'!E75</f>
        <v>1</v>
      </c>
    </row>
    <row r="46" spans="2:18" ht="73.5" customHeight="1" x14ac:dyDescent="0.25">
      <c r="B46" s="76"/>
      <c r="C46" s="45"/>
      <c r="D46" s="45"/>
      <c r="E46" s="45"/>
      <c r="F46" s="44"/>
      <c r="G46" s="45"/>
      <c r="H46" s="45"/>
      <c r="I46" s="54" t="s">
        <v>94</v>
      </c>
      <c r="J46" s="54" t="s">
        <v>95</v>
      </c>
      <c r="K46" s="96" t="s">
        <v>96</v>
      </c>
      <c r="L46" s="54" t="s">
        <v>97</v>
      </c>
      <c r="M46" s="45" t="str">
        <f>[1]Presupuesto!B49</f>
        <v>2.1.2.02.02.008.01</v>
      </c>
      <c r="N46" s="45" t="str">
        <f>[1]Presupuesto!C49</f>
        <v>servicios personal indirecto-honorarios</v>
      </c>
      <c r="O46" s="52">
        <f>[1]Presupuesto!D49</f>
        <v>100000000</v>
      </c>
      <c r="P46" s="90">
        <f>O46</f>
        <v>100000000</v>
      </c>
      <c r="Q46" s="47" t="str">
        <f>'[1]Indicadores y metas'!C40</f>
        <v>Auditoria de control tarifario con plan de mejoramiento</v>
      </c>
      <c r="R46" s="102">
        <f>'[1]Indicadores y metas'!E40</f>
        <v>1</v>
      </c>
    </row>
    <row r="47" spans="2:18" ht="78" customHeight="1" x14ac:dyDescent="0.25">
      <c r="B47" s="76"/>
      <c r="C47" s="45"/>
      <c r="D47" s="45"/>
      <c r="E47" s="45"/>
      <c r="F47" s="44"/>
      <c r="G47" s="45"/>
      <c r="H47" s="45"/>
      <c r="I47" s="54"/>
      <c r="J47" s="54"/>
      <c r="K47" s="96" t="s">
        <v>98</v>
      </c>
      <c r="L47" s="54"/>
      <c r="M47" s="45"/>
      <c r="N47" s="45"/>
      <c r="O47" s="52"/>
      <c r="P47" s="90"/>
      <c r="Q47" s="47" t="str">
        <f>'[1]Indicadores y metas'!C41</f>
        <v xml:space="preserve">Soportes y estudios para la actualización de la tarifa en el componente de disposición final </v>
      </c>
      <c r="R47" s="102">
        <f>'[1]Indicadores y metas'!E41</f>
        <v>1</v>
      </c>
    </row>
    <row r="48" spans="2:18" ht="15.75" customHeight="1" x14ac:dyDescent="0.25">
      <c r="B48" s="76"/>
      <c r="C48" s="45"/>
      <c r="D48" s="45"/>
      <c r="E48" s="45"/>
      <c r="F48" s="44"/>
      <c r="G48" s="45"/>
      <c r="H48" s="45"/>
      <c r="I48" s="54" t="s">
        <v>99</v>
      </c>
      <c r="J48" s="54" t="s">
        <v>100</v>
      </c>
      <c r="K48" s="91" t="s">
        <v>101</v>
      </c>
      <c r="L48" s="54" t="s">
        <v>102</v>
      </c>
      <c r="M48" s="47" t="str">
        <f>[1]Presupuesto!B26</f>
        <v>2.1.1.01.03.110</v>
      </c>
      <c r="N48" s="47" t="str">
        <f>[1]Presupuesto!C26</f>
        <v>Plan complementario de salud</v>
      </c>
      <c r="O48" s="48">
        <f>[1]Presupuesto!D26</f>
        <v>285000000</v>
      </c>
      <c r="P48" s="103">
        <f>SUM(O48:O101)</f>
        <v>28977614375</v>
      </c>
      <c r="Q48" s="54" t="str">
        <f>'[1]Indicadores y metas'!C50</f>
        <v xml:space="preserve">Porcentaje de avance en la actualización del reglamento interno de trabajo </v>
      </c>
      <c r="R48" s="104">
        <f>'[1]Indicadores y metas'!E50</f>
        <v>1</v>
      </c>
    </row>
    <row r="49" spans="2:18" x14ac:dyDescent="0.25">
      <c r="B49" s="76"/>
      <c r="C49" s="45"/>
      <c r="D49" s="45"/>
      <c r="E49" s="45"/>
      <c r="F49" s="44"/>
      <c r="G49" s="45"/>
      <c r="H49" s="45"/>
      <c r="I49" s="54"/>
      <c r="J49" s="54"/>
      <c r="K49" s="91"/>
      <c r="L49" s="54"/>
      <c r="M49" s="47" t="str">
        <f>[1]Presupuesto!B27</f>
        <v>2.1.1.01.03.111</v>
      </c>
      <c r="N49" s="47" t="str">
        <f>[1]Presupuesto!C27</f>
        <v>auxilios educativos</v>
      </c>
      <c r="O49" s="48">
        <f>[1]Presupuesto!D27</f>
        <v>530282400</v>
      </c>
      <c r="P49" s="103"/>
      <c r="Q49" s="54"/>
      <c r="R49" s="104"/>
    </row>
    <row r="50" spans="2:18" x14ac:dyDescent="0.25">
      <c r="B50" s="76"/>
      <c r="C50" s="45"/>
      <c r="D50" s="45"/>
      <c r="E50" s="45"/>
      <c r="F50" s="44"/>
      <c r="G50" s="45"/>
      <c r="H50" s="45"/>
      <c r="I50" s="54"/>
      <c r="J50" s="54"/>
      <c r="K50" s="91"/>
      <c r="L50" s="54"/>
      <c r="M50" s="47" t="str">
        <f>[1]Presupuesto!B54</f>
        <v>2.1.2.02.02.009.01</v>
      </c>
      <c r="N50" s="47" t="str">
        <f>[1]Presupuesto!C54</f>
        <v>bienestar social</v>
      </c>
      <c r="O50" s="48">
        <f>[1]Presupuesto!D54</f>
        <v>184935200</v>
      </c>
      <c r="P50" s="103"/>
      <c r="Q50" s="54"/>
      <c r="R50" s="104"/>
    </row>
    <row r="51" spans="2:18" x14ac:dyDescent="0.25">
      <c r="B51" s="76"/>
      <c r="C51" s="45"/>
      <c r="D51" s="45"/>
      <c r="E51" s="45"/>
      <c r="F51" s="44"/>
      <c r="G51" s="45"/>
      <c r="H51" s="45"/>
      <c r="I51" s="54"/>
      <c r="J51" s="54"/>
      <c r="K51" s="91"/>
      <c r="L51" s="54"/>
      <c r="M51" s="47" t="str">
        <f>[1]Presupuesto!B25</f>
        <v>2.1.1.01.03.043.02.01</v>
      </c>
      <c r="N51" s="47" t="str">
        <f>[1]Presupuesto!C25</f>
        <v>dotación y suministro de trabajo</v>
      </c>
      <c r="O51" s="48">
        <f>[1]Presupuesto!D25</f>
        <v>243321600</v>
      </c>
      <c r="P51" s="103"/>
      <c r="Q51" s="54"/>
      <c r="R51" s="104"/>
    </row>
    <row r="52" spans="2:18" x14ac:dyDescent="0.25">
      <c r="B52" s="76"/>
      <c r="C52" s="45"/>
      <c r="D52" s="45"/>
      <c r="E52" s="45"/>
      <c r="F52" s="44"/>
      <c r="G52" s="45"/>
      <c r="H52" s="45"/>
      <c r="I52" s="54"/>
      <c r="J52" s="54"/>
      <c r="K52" s="91"/>
      <c r="L52" s="54"/>
      <c r="M52" s="47" t="str">
        <f>[1]Presupuesto!B61</f>
        <v>2.1.3.07.02.030.01</v>
      </c>
      <c r="N52" s="47" t="str">
        <f>[1]Presupuesto!C61</f>
        <v>beneficio sindical</v>
      </c>
      <c r="O52" s="48">
        <f>[1]Presupuesto!D61</f>
        <v>583674821</v>
      </c>
      <c r="P52" s="103"/>
      <c r="Q52" s="54"/>
      <c r="R52" s="104"/>
    </row>
    <row r="53" spans="2:18" ht="22.5" customHeight="1" x14ac:dyDescent="0.25">
      <c r="B53" s="76"/>
      <c r="C53" s="45"/>
      <c r="D53" s="45"/>
      <c r="E53" s="45"/>
      <c r="F53" s="44"/>
      <c r="G53" s="45"/>
      <c r="H53" s="45"/>
      <c r="I53" s="54"/>
      <c r="J53" s="54"/>
      <c r="K53" s="91"/>
      <c r="L53" s="54"/>
      <c r="M53" s="47" t="str">
        <f>[1]Presupuesto!B63</f>
        <v>2.1.3.07.02.098.01</v>
      </c>
      <c r="N53" s="47" t="str">
        <f>[1]Presupuesto!C63</f>
        <v>capacitación</v>
      </c>
      <c r="O53" s="48">
        <f>[1]Presupuesto!D63</f>
        <v>50000000</v>
      </c>
      <c r="P53" s="103"/>
      <c r="Q53" s="54"/>
      <c r="R53" s="104"/>
    </row>
    <row r="54" spans="2:18" ht="15.75" customHeight="1" x14ac:dyDescent="0.25">
      <c r="B54" s="76"/>
      <c r="C54" s="45"/>
      <c r="D54" s="45"/>
      <c r="E54" s="45"/>
      <c r="F54" s="44"/>
      <c r="G54" s="45"/>
      <c r="H54" s="45"/>
      <c r="I54" s="54"/>
      <c r="J54" s="54"/>
      <c r="K54" s="91"/>
      <c r="L54" s="54"/>
      <c r="M54" s="47" t="str">
        <f>[1]Presupuesto!B7</f>
        <v>2.1.1.01.01.001.01</v>
      </c>
      <c r="N54" s="47" t="str">
        <f>[1]Presupuesto!C7</f>
        <v>sueldos personal de nomina</v>
      </c>
      <c r="O54" s="48">
        <f>[1]Presupuesto!D7</f>
        <v>5541085884</v>
      </c>
      <c r="P54" s="103"/>
      <c r="Q54" s="54"/>
      <c r="R54" s="104" t="s">
        <v>103</v>
      </c>
    </row>
    <row r="55" spans="2:18" ht="33" x14ac:dyDescent="0.25">
      <c r="B55" s="76"/>
      <c r="C55" s="45"/>
      <c r="D55" s="45"/>
      <c r="E55" s="45"/>
      <c r="F55" s="44"/>
      <c r="G55" s="45"/>
      <c r="H55" s="45"/>
      <c r="I55" s="54"/>
      <c r="J55" s="54"/>
      <c r="K55" s="91"/>
      <c r="L55" s="54"/>
      <c r="M55" s="47" t="str">
        <f>[1]Presupuesto!B8</f>
        <v>2.1.1.01.01.001.02</v>
      </c>
      <c r="N55" s="47" t="str">
        <f>[1]Presupuesto!C8</f>
        <v>horas extras, dominicales, festivos y recargos</v>
      </c>
      <c r="O55" s="48">
        <f>[1]Presupuesto!D8</f>
        <v>304761600</v>
      </c>
      <c r="P55" s="103"/>
      <c r="Q55" s="54"/>
      <c r="R55" s="104"/>
    </row>
    <row r="56" spans="2:18" x14ac:dyDescent="0.25">
      <c r="B56" s="76"/>
      <c r="C56" s="45"/>
      <c r="D56" s="45"/>
      <c r="E56" s="45"/>
      <c r="F56" s="44"/>
      <c r="G56" s="45"/>
      <c r="H56" s="45"/>
      <c r="I56" s="54"/>
      <c r="J56" s="54"/>
      <c r="K56" s="91"/>
      <c r="L56" s="54"/>
      <c r="M56" s="47" t="str">
        <f>[1]Presupuesto!B10</f>
        <v>2.1.1.01.01.001.06</v>
      </c>
      <c r="N56" s="47" t="str">
        <f>[1]Presupuesto!C10</f>
        <v>prima de servicio</v>
      </c>
      <c r="O56" s="48">
        <f>[1]Presupuesto!D10</f>
        <v>534691130</v>
      </c>
      <c r="P56" s="103"/>
      <c r="Q56" s="54"/>
      <c r="R56" s="104"/>
    </row>
    <row r="57" spans="2:18" x14ac:dyDescent="0.25">
      <c r="B57" s="76"/>
      <c r="C57" s="45"/>
      <c r="D57" s="45"/>
      <c r="E57" s="45"/>
      <c r="F57" s="44"/>
      <c r="G57" s="45"/>
      <c r="H57" s="45"/>
      <c r="I57" s="54"/>
      <c r="J57" s="54"/>
      <c r="K57" s="91"/>
      <c r="L57" s="54"/>
      <c r="M57" s="47" t="str">
        <f>[1]Presupuesto!B24</f>
        <v>2.1.1.01.03.001.01</v>
      </c>
      <c r="N57" s="47" t="str">
        <f>[1]Presupuesto!C24</f>
        <v>vacaciones</v>
      </c>
      <c r="O57" s="48">
        <f>[1]Presupuesto!D24</f>
        <v>307838105</v>
      </c>
      <c r="P57" s="103"/>
      <c r="Q57" s="54"/>
      <c r="R57" s="104"/>
    </row>
    <row r="58" spans="2:18" x14ac:dyDescent="0.25">
      <c r="B58" s="76"/>
      <c r="C58" s="45"/>
      <c r="D58" s="45"/>
      <c r="E58" s="45"/>
      <c r="F58" s="44"/>
      <c r="G58" s="45"/>
      <c r="H58" s="45"/>
      <c r="I58" s="54"/>
      <c r="J58" s="54"/>
      <c r="K58" s="91"/>
      <c r="L58" s="54"/>
      <c r="M58" s="47" t="str">
        <f>[1]Presupuesto!B11</f>
        <v>2.1.1.01.01.001.08.02</v>
      </c>
      <c r="N58" s="47" t="str">
        <f>[1]Presupuesto!C11</f>
        <v>prima de vacaciones</v>
      </c>
      <c r="O58" s="48">
        <f>[1]Presupuesto!D11</f>
        <v>213917277</v>
      </c>
      <c r="P58" s="103"/>
      <c r="Q58" s="54"/>
      <c r="R58" s="104"/>
    </row>
    <row r="59" spans="2:18" x14ac:dyDescent="0.25">
      <c r="B59" s="76"/>
      <c r="C59" s="45"/>
      <c r="D59" s="45"/>
      <c r="E59" s="45"/>
      <c r="F59" s="44"/>
      <c r="G59" s="45"/>
      <c r="H59" s="45"/>
      <c r="I59" s="54"/>
      <c r="J59" s="54"/>
      <c r="K59" s="91"/>
      <c r="L59" s="54"/>
      <c r="M59" s="47" t="str">
        <f>[1]Presupuesto!B18</f>
        <v>2.1.1.01.02.003.01</v>
      </c>
      <c r="N59" s="47" t="str">
        <f>[1]Presupuesto!C18</f>
        <v>cesantías</v>
      </c>
      <c r="O59" s="48">
        <f>[1]Presupuesto!D18</f>
        <v>534691130</v>
      </c>
      <c r="P59" s="103"/>
      <c r="Q59" s="54"/>
      <c r="R59" s="104"/>
    </row>
    <row r="60" spans="2:18" x14ac:dyDescent="0.25">
      <c r="B60" s="76"/>
      <c r="C60" s="45"/>
      <c r="D60" s="45"/>
      <c r="E60" s="45"/>
      <c r="F60" s="44"/>
      <c r="G60" s="45"/>
      <c r="H60" s="45"/>
      <c r="I60" s="54"/>
      <c r="J60" s="54"/>
      <c r="K60" s="91"/>
      <c r="L60" s="54"/>
      <c r="M60" s="47" t="str">
        <f>[1]Presupuesto!B19</f>
        <v>2.1.1.01.02.003.02</v>
      </c>
      <c r="N60" s="47" t="str">
        <f>[1]Presupuesto!C19</f>
        <v>intereses sobre cesantías</v>
      </c>
      <c r="O60" s="48">
        <f>[1]Presupuesto!D19</f>
        <v>64162935</v>
      </c>
      <c r="P60" s="103"/>
      <c r="Q60" s="54"/>
      <c r="R60" s="104"/>
    </row>
    <row r="61" spans="2:18" ht="16.5" customHeight="1" x14ac:dyDescent="0.25">
      <c r="B61" s="76"/>
      <c r="C61" s="45"/>
      <c r="D61" s="45"/>
      <c r="E61" s="45"/>
      <c r="F61" s="44"/>
      <c r="G61" s="45"/>
      <c r="H61" s="45"/>
      <c r="I61" s="54"/>
      <c r="J61" s="54"/>
      <c r="K61" s="91" t="s">
        <v>104</v>
      </c>
      <c r="L61" s="54"/>
      <c r="M61" s="47" t="str">
        <f>[1]Presupuesto!B9</f>
        <v>2.1.1.01.01.001.05</v>
      </c>
      <c r="N61" s="47" t="str">
        <f>[1]Presupuesto!C9</f>
        <v>auxilio de transporte</v>
      </c>
      <c r="O61" s="48">
        <f>[1]Presupuesto!D9</f>
        <v>5871708</v>
      </c>
      <c r="P61" s="103"/>
      <c r="Q61" s="54" t="str">
        <f>'[1]Indicadores y metas'!C51</f>
        <v xml:space="preserve">porcentaje de avance en la implementación de la estrategia de socialización del reglamento interno de trabajo </v>
      </c>
      <c r="R61" s="104">
        <f>'[1]Indicadores y metas'!E51</f>
        <v>1</v>
      </c>
    </row>
    <row r="62" spans="2:18" x14ac:dyDescent="0.25">
      <c r="B62" s="76"/>
      <c r="C62" s="45"/>
      <c r="D62" s="45"/>
      <c r="E62" s="45"/>
      <c r="F62" s="44"/>
      <c r="G62" s="45"/>
      <c r="H62" s="45"/>
      <c r="I62" s="54"/>
      <c r="J62" s="54"/>
      <c r="K62" s="91"/>
      <c r="L62" s="54"/>
      <c r="M62" s="47" t="str">
        <f>[1]Presupuesto!B12</f>
        <v>2.1.1.01.01.002.06.01</v>
      </c>
      <c r="N62" s="47" t="str">
        <f>[1]Presupuesto!C12</f>
        <v>prima  convención</v>
      </c>
      <c r="O62" s="48">
        <f>[1]Presupuesto!D12</f>
        <v>427834554</v>
      </c>
      <c r="P62" s="103"/>
      <c r="Q62" s="54"/>
      <c r="R62" s="104"/>
    </row>
    <row r="63" spans="2:18" x14ac:dyDescent="0.25">
      <c r="B63" s="76"/>
      <c r="C63" s="45"/>
      <c r="D63" s="45"/>
      <c r="E63" s="45"/>
      <c r="F63" s="44"/>
      <c r="G63" s="45"/>
      <c r="H63" s="45"/>
      <c r="I63" s="54"/>
      <c r="J63" s="54"/>
      <c r="K63" s="91"/>
      <c r="L63" s="54"/>
      <c r="M63" s="47" t="str">
        <f>[1]Presupuesto!B13</f>
        <v>2.1.1.01.01.002.06.02</v>
      </c>
      <c r="N63" s="47" t="str">
        <f>[1]Presupuesto!C13</f>
        <v>Prima semestral ambiental</v>
      </c>
      <c r="O63" s="48">
        <f>[1]Presupuesto!D13</f>
        <v>570446072</v>
      </c>
      <c r="P63" s="103"/>
      <c r="Q63" s="54"/>
      <c r="R63" s="104"/>
    </row>
    <row r="64" spans="2:18" x14ac:dyDescent="0.25">
      <c r="B64" s="76"/>
      <c r="C64" s="45"/>
      <c r="D64" s="45"/>
      <c r="E64" s="45"/>
      <c r="F64" s="44"/>
      <c r="G64" s="45"/>
      <c r="H64" s="45"/>
      <c r="I64" s="54"/>
      <c r="J64" s="54"/>
      <c r="K64" s="91"/>
      <c r="L64" s="54"/>
      <c r="M64" s="47" t="str">
        <f>[1]Presupuesto!B14</f>
        <v>2.1.1.01.01.002.12</v>
      </c>
      <c r="N64" s="47" t="str">
        <f>[1]Presupuesto!C14</f>
        <v>Prima de antigüedad</v>
      </c>
      <c r="O64" s="48">
        <f>[1]Presupuesto!D14</f>
        <v>0</v>
      </c>
      <c r="P64" s="103"/>
      <c r="Q64" s="54"/>
      <c r="R64" s="104"/>
    </row>
    <row r="65" spans="2:18" x14ac:dyDescent="0.25">
      <c r="B65" s="76"/>
      <c r="C65" s="45"/>
      <c r="D65" s="45"/>
      <c r="E65" s="45"/>
      <c r="F65" s="44"/>
      <c r="G65" s="45"/>
      <c r="H65" s="45"/>
      <c r="I65" s="54"/>
      <c r="J65" s="54"/>
      <c r="K65" s="91"/>
      <c r="L65" s="54"/>
      <c r="M65" s="47" t="str">
        <f>[1]Presupuesto!B48</f>
        <v>2.1.2.02.02.008.01</v>
      </c>
      <c r="N65" s="47" t="str">
        <f>[1]Presupuesto!C48</f>
        <v>servicios personal indirecto-honorarios</v>
      </c>
      <c r="O65" s="48">
        <f>[1]Presupuesto!D48</f>
        <v>1447722300</v>
      </c>
      <c r="P65" s="103"/>
      <c r="Q65" s="54"/>
      <c r="R65" s="104"/>
    </row>
    <row r="66" spans="2:18" ht="33" x14ac:dyDescent="0.25">
      <c r="B66" s="76"/>
      <c r="C66" s="45"/>
      <c r="D66" s="45"/>
      <c r="E66" s="45"/>
      <c r="F66" s="44"/>
      <c r="G66" s="45"/>
      <c r="H66" s="45"/>
      <c r="I66" s="54"/>
      <c r="J66" s="54"/>
      <c r="K66" s="91"/>
      <c r="L66" s="54"/>
      <c r="M66" s="47" t="str">
        <f>[1]Presupuesto!B53</f>
        <v>2.1.2.02.02.008.04</v>
      </c>
      <c r="N66" s="47" t="str">
        <f>[1]Presupuesto!C53</f>
        <v>servicios personal indirecto-servicios técnicos</v>
      </c>
      <c r="O66" s="48">
        <f>[1]Presupuesto!D53</f>
        <v>459625200</v>
      </c>
      <c r="P66" s="103"/>
      <c r="Q66" s="54"/>
      <c r="R66" s="104"/>
    </row>
    <row r="67" spans="2:18" x14ac:dyDescent="0.25">
      <c r="B67" s="76"/>
      <c r="C67" s="45"/>
      <c r="D67" s="45"/>
      <c r="E67" s="45"/>
      <c r="F67" s="44"/>
      <c r="G67" s="45"/>
      <c r="H67" s="45"/>
      <c r="I67" s="54"/>
      <c r="J67" s="54"/>
      <c r="K67" s="91"/>
      <c r="L67" s="54"/>
      <c r="M67" s="47" t="str">
        <f>[1]Presupuesto!B17</f>
        <v>2.1.1.01.02.002.01</v>
      </c>
      <c r="N67" s="47" t="str">
        <f>[1]Presupuesto!C17</f>
        <v>aporte salud</v>
      </c>
      <c r="O67" s="48">
        <f>[1]Presupuesto!D17</f>
        <v>52902304</v>
      </c>
      <c r="P67" s="103"/>
      <c r="Q67" s="54"/>
      <c r="R67" s="104"/>
    </row>
    <row r="68" spans="2:18" x14ac:dyDescent="0.25">
      <c r="B68" s="76"/>
      <c r="C68" s="45"/>
      <c r="D68" s="45"/>
      <c r="E68" s="45"/>
      <c r="F68" s="44"/>
      <c r="G68" s="45"/>
      <c r="H68" s="45"/>
      <c r="I68" s="54"/>
      <c r="J68" s="54"/>
      <c r="K68" s="91"/>
      <c r="L68" s="54"/>
      <c r="M68" s="47" t="str">
        <f>[1]Presupuesto!B16</f>
        <v>2.1.1.01.02.001.01</v>
      </c>
      <c r="N68" s="47" t="str">
        <f>[1]Presupuesto!C16</f>
        <v>aporte pensión</v>
      </c>
      <c r="O68" s="48">
        <f>[1]Presupuesto!D16</f>
        <v>777705883</v>
      </c>
      <c r="P68" s="103"/>
      <c r="Q68" s="54"/>
      <c r="R68" s="104"/>
    </row>
    <row r="69" spans="2:18" ht="33" x14ac:dyDescent="0.25">
      <c r="B69" s="76"/>
      <c r="C69" s="45"/>
      <c r="D69" s="45"/>
      <c r="E69" s="45"/>
      <c r="F69" s="44"/>
      <c r="G69" s="45"/>
      <c r="H69" s="45"/>
      <c r="I69" s="54"/>
      <c r="J69" s="54"/>
      <c r="K69" s="91"/>
      <c r="L69" s="54"/>
      <c r="M69" s="47" t="str">
        <f>[1]Presupuesto!B21</f>
        <v>2.1.1.01.02.005</v>
      </c>
      <c r="N69" s="47" t="str">
        <f>[1]Presupuesto!C21</f>
        <v>aportes generales al sistema de riesgos laborales</v>
      </c>
      <c r="O69" s="48">
        <f>[1]Presupuesto!D21</f>
        <v>226830882</v>
      </c>
      <c r="P69" s="103"/>
      <c r="Q69" s="54"/>
      <c r="R69" s="104"/>
    </row>
    <row r="70" spans="2:18" x14ac:dyDescent="0.25">
      <c r="B70" s="76"/>
      <c r="C70" s="45"/>
      <c r="D70" s="45"/>
      <c r="E70" s="45"/>
      <c r="F70" s="44"/>
      <c r="G70" s="45"/>
      <c r="H70" s="45"/>
      <c r="I70" s="54"/>
      <c r="J70" s="54"/>
      <c r="K70" s="91"/>
      <c r="L70" s="54"/>
      <c r="M70" s="47" t="str">
        <f>[1]Presupuesto!B20</f>
        <v>2.1.1.01.02.004</v>
      </c>
      <c r="N70" s="47" t="str">
        <f>[1]Presupuesto!C20</f>
        <v>aportes a cajas de compensación familiar</v>
      </c>
      <c r="O70" s="48">
        <f>[1]Presupuesto!D20</f>
        <v>259235294</v>
      </c>
      <c r="P70" s="103"/>
      <c r="Q70" s="54"/>
      <c r="R70" s="104"/>
    </row>
    <row r="71" spans="2:18" x14ac:dyDescent="0.25">
      <c r="B71" s="76"/>
      <c r="C71" s="45"/>
      <c r="D71" s="45"/>
      <c r="E71" s="45"/>
      <c r="F71" s="44"/>
      <c r="G71" s="45"/>
      <c r="H71" s="45"/>
      <c r="I71" s="54"/>
      <c r="J71" s="54"/>
      <c r="K71" s="91"/>
      <c r="L71" s="54"/>
      <c r="M71" s="47" t="str">
        <f>[1]Presupuesto!B22</f>
        <v>2.1.1.01.02.006</v>
      </c>
      <c r="N71" s="47" t="str">
        <f>[1]Presupuesto!C22</f>
        <v>aportes al ICBF</v>
      </c>
      <c r="O71" s="48">
        <f>[1]Presupuesto!D22</f>
        <v>10758889</v>
      </c>
      <c r="P71" s="103"/>
      <c r="Q71" s="54"/>
      <c r="R71" s="104"/>
    </row>
    <row r="72" spans="2:18" ht="16.5" customHeight="1" x14ac:dyDescent="0.25">
      <c r="B72" s="76"/>
      <c r="C72" s="45"/>
      <c r="D72" s="45"/>
      <c r="E72" s="45"/>
      <c r="F72" s="44"/>
      <c r="G72" s="45"/>
      <c r="H72" s="45"/>
      <c r="I72" s="54"/>
      <c r="J72" s="54"/>
      <c r="K72" s="91"/>
      <c r="L72" s="54"/>
      <c r="M72" s="47" t="str">
        <f>[1]Presupuesto!B23</f>
        <v>2.1.1.01.02.007</v>
      </c>
      <c r="N72" s="47" t="str">
        <f>[1]Presupuesto!C23</f>
        <v>aportes al SENA</v>
      </c>
      <c r="O72" s="48">
        <f>[1]Presupuesto!D23</f>
        <v>7172593</v>
      </c>
      <c r="P72" s="103"/>
      <c r="Q72" s="54"/>
      <c r="R72" s="104"/>
    </row>
    <row r="73" spans="2:18" x14ac:dyDescent="0.25">
      <c r="B73" s="76"/>
      <c r="C73" s="45"/>
      <c r="D73" s="45"/>
      <c r="E73" s="45"/>
      <c r="F73" s="44"/>
      <c r="G73" s="45"/>
      <c r="H73" s="45"/>
      <c r="I73" s="54"/>
      <c r="J73" s="54"/>
      <c r="K73" s="91"/>
      <c r="L73" s="54"/>
      <c r="M73" s="47" t="str">
        <f>[1]Presupuesto!B15</f>
        <v>2.1.1.01.01.002.12.02.00</v>
      </c>
      <c r="N73" s="47" t="str">
        <f>[1]Presupuesto!C15</f>
        <v>aporte fondo de vivienda</v>
      </c>
      <c r="O73" s="48">
        <f>[1]Presupuesto!D15</f>
        <v>122983200</v>
      </c>
      <c r="P73" s="103"/>
      <c r="Q73" s="54"/>
      <c r="R73" s="104"/>
    </row>
    <row r="74" spans="2:18" ht="33" customHeight="1" x14ac:dyDescent="0.25">
      <c r="B74" s="76"/>
      <c r="C74" s="45"/>
      <c r="D74" s="45"/>
      <c r="E74" s="45"/>
      <c r="F74" s="44"/>
      <c r="G74" s="45"/>
      <c r="H74" s="45"/>
      <c r="I74" s="54"/>
      <c r="J74" s="54"/>
      <c r="K74" s="91" t="s">
        <v>105</v>
      </c>
      <c r="L74" s="54"/>
      <c r="M74" s="47" t="str">
        <f>[1]Presupuesto!B28</f>
        <v>2.1.1.01.03.114</v>
      </c>
      <c r="N74" s="47" t="str">
        <f>[1]Presupuesto!C28</f>
        <v>auxilio de rodamiento</v>
      </c>
      <c r="O74" s="48">
        <f>[1]Presupuesto!D28</f>
        <v>102360000</v>
      </c>
      <c r="P74" s="103"/>
      <c r="Q74" s="54" t="str">
        <f>'[1]Indicadores y metas'!C52</f>
        <v>cumplimiento al plan de capacitación de la EMAB</v>
      </c>
      <c r="R74" s="104">
        <f>'[1]Indicadores y metas'!E52</f>
        <v>1</v>
      </c>
    </row>
    <row r="75" spans="2:18" ht="15.75" customHeight="1" x14ac:dyDescent="0.25">
      <c r="B75" s="76"/>
      <c r="C75" s="45"/>
      <c r="D75" s="45"/>
      <c r="E75" s="45"/>
      <c r="F75" s="44"/>
      <c r="G75" s="45"/>
      <c r="H75" s="45"/>
      <c r="I75" s="54"/>
      <c r="J75" s="54"/>
      <c r="K75" s="91"/>
      <c r="L75" s="54"/>
      <c r="M75" s="47" t="str">
        <f>[1]Presupuesto!B75</f>
        <v>2.1.8.05.01.004.01</v>
      </c>
      <c r="N75" s="47" t="str">
        <f>[1]Presupuesto!C75</f>
        <v>gastos legales</v>
      </c>
      <c r="O75" s="48">
        <f>[1]Presupuesto!D75</f>
        <v>22400000</v>
      </c>
      <c r="P75" s="103"/>
      <c r="Q75" s="54"/>
      <c r="R75" s="104"/>
    </row>
    <row r="76" spans="2:18" ht="15.75" customHeight="1" x14ac:dyDescent="0.25">
      <c r="B76" s="76"/>
      <c r="C76" s="45"/>
      <c r="D76" s="45"/>
      <c r="E76" s="45"/>
      <c r="F76" s="44"/>
      <c r="G76" s="45"/>
      <c r="H76" s="45"/>
      <c r="I76" s="54"/>
      <c r="J76" s="54"/>
      <c r="K76" s="91"/>
      <c r="L76" s="54"/>
      <c r="M76" s="47" t="str">
        <f>[1]Presupuesto!B57</f>
        <v>2.1.2.02.02.009.04</v>
      </c>
      <c r="N76" s="47" t="str">
        <f>[1]Presupuesto!C57</f>
        <v>otros gastos generales</v>
      </c>
      <c r="O76" s="48">
        <f>[1]Presupuesto!D57</f>
        <v>80000000</v>
      </c>
      <c r="P76" s="103"/>
      <c r="Q76" s="54"/>
      <c r="R76" s="104"/>
    </row>
    <row r="77" spans="2:18" ht="16.5" customHeight="1" x14ac:dyDescent="0.25">
      <c r="B77" s="76"/>
      <c r="C77" s="45"/>
      <c r="D77" s="45"/>
      <c r="E77" s="45"/>
      <c r="F77" s="44"/>
      <c r="G77" s="45"/>
      <c r="H77" s="45"/>
      <c r="I77" s="54"/>
      <c r="J77" s="54"/>
      <c r="K77" s="91"/>
      <c r="L77" s="54"/>
      <c r="M77" s="47" t="str">
        <f>[1]Presupuesto!B64</f>
        <v>2.1.3.13.01.001</v>
      </c>
      <c r="N77" s="47" t="str">
        <f>[1]Presupuesto!C64</f>
        <v>sentencias</v>
      </c>
      <c r="O77" s="48">
        <f>[1]Presupuesto!D64</f>
        <v>1694911298</v>
      </c>
      <c r="P77" s="103"/>
      <c r="Q77" s="54"/>
      <c r="R77" s="104"/>
    </row>
    <row r="78" spans="2:18" ht="16.5" customHeight="1" x14ac:dyDescent="0.25">
      <c r="B78" s="76"/>
      <c r="C78" s="45"/>
      <c r="D78" s="45"/>
      <c r="E78" s="45"/>
      <c r="F78" s="44"/>
      <c r="G78" s="45"/>
      <c r="H78" s="45"/>
      <c r="I78" s="54"/>
      <c r="J78" s="54"/>
      <c r="K78" s="91"/>
      <c r="L78" s="54"/>
      <c r="M78" s="47" t="str">
        <f>[1]Presupuesto!B82</f>
        <v>2.3.2.01.01.003.01.06.05</v>
      </c>
      <c r="N78" s="47" t="str">
        <f>[1]Presupuesto!C82</f>
        <v>propiedad planta y equipo</v>
      </c>
      <c r="O78" s="48">
        <f>[1]Presupuesto!D82</f>
        <v>356000000</v>
      </c>
      <c r="P78" s="103"/>
      <c r="Q78" s="54"/>
      <c r="R78" s="104"/>
    </row>
    <row r="79" spans="2:18" ht="16.5" customHeight="1" x14ac:dyDescent="0.25">
      <c r="B79" s="76"/>
      <c r="C79" s="45"/>
      <c r="D79" s="45"/>
      <c r="E79" s="45"/>
      <c r="F79" s="44"/>
      <c r="G79" s="45"/>
      <c r="H79" s="45"/>
      <c r="I79" s="54"/>
      <c r="J79" s="54"/>
      <c r="K79" s="91"/>
      <c r="L79" s="54"/>
      <c r="M79" s="47" t="str">
        <f>[1]Presupuesto!B29</f>
        <v>2.1.2.02.01.002..01</v>
      </c>
      <c r="N79" s="47" t="str">
        <f>[1]Presupuesto!C29</f>
        <v>elementos de aseo y cafetería</v>
      </c>
      <c r="O79" s="48">
        <f>[1]Presupuesto!D29</f>
        <v>127200000</v>
      </c>
      <c r="P79" s="103"/>
      <c r="Q79" s="54"/>
      <c r="R79" s="104"/>
    </row>
    <row r="80" spans="2:18" ht="16.5" customHeight="1" x14ac:dyDescent="0.25">
      <c r="B80" s="76"/>
      <c r="C80" s="45"/>
      <c r="D80" s="45"/>
      <c r="E80" s="45"/>
      <c r="F80" s="44"/>
      <c r="G80" s="45"/>
      <c r="H80" s="45"/>
      <c r="I80" s="54"/>
      <c r="J80" s="54"/>
      <c r="K80" s="91"/>
      <c r="L80" s="54"/>
      <c r="M80" s="47" t="str">
        <f>[1]Presupuesto!B40</f>
        <v>2.1.2.02.01.003.11</v>
      </c>
      <c r="N80" s="47" t="str">
        <f>[1]Presupuesto!C40</f>
        <v>otros materiales y suministros</v>
      </c>
      <c r="O80" s="48">
        <f>[1]Presupuesto!D40</f>
        <v>130798980</v>
      </c>
      <c r="P80" s="103"/>
      <c r="Q80" s="54"/>
      <c r="R80" s="104"/>
    </row>
    <row r="81" spans="2:18" ht="16.5" customHeight="1" x14ac:dyDescent="0.25">
      <c r="B81" s="76"/>
      <c r="C81" s="45"/>
      <c r="D81" s="45"/>
      <c r="E81" s="45"/>
      <c r="F81" s="44"/>
      <c r="G81" s="45"/>
      <c r="H81" s="45"/>
      <c r="I81" s="54"/>
      <c r="J81" s="54"/>
      <c r="K81" s="91"/>
      <c r="L81" s="54"/>
      <c r="M81" s="47" t="str">
        <f>[1]Presupuesto!B45</f>
        <v>2.1.2.02.02.006.01</v>
      </c>
      <c r="N81" s="47" t="str">
        <f>[1]Presupuesto!C45</f>
        <v>servicios públicos</v>
      </c>
      <c r="O81" s="48">
        <f>[1]Presupuesto!D45</f>
        <v>591000000</v>
      </c>
      <c r="P81" s="103"/>
      <c r="Q81" s="54"/>
      <c r="R81" s="104"/>
    </row>
    <row r="82" spans="2:18" ht="16.5" customHeight="1" x14ac:dyDescent="0.25">
      <c r="B82" s="76"/>
      <c r="C82" s="45"/>
      <c r="D82" s="45"/>
      <c r="E82" s="45"/>
      <c r="F82" s="44"/>
      <c r="G82" s="45"/>
      <c r="H82" s="45"/>
      <c r="I82" s="54"/>
      <c r="J82" s="54"/>
      <c r="K82" s="91"/>
      <c r="L82" s="54"/>
      <c r="M82" s="47" t="str">
        <f>[1]Presupuesto!B42</f>
        <v>2.1.2.02.01.003.13</v>
      </c>
      <c r="N82" s="47" t="str">
        <f>[1]Presupuesto!C42</f>
        <v>seguros</v>
      </c>
      <c r="O82" s="48">
        <f>[1]Presupuesto!D42</f>
        <v>1380000000</v>
      </c>
      <c r="P82" s="103"/>
      <c r="Q82" s="54"/>
      <c r="R82" s="104"/>
    </row>
    <row r="83" spans="2:18" ht="16.5" customHeight="1" x14ac:dyDescent="0.25">
      <c r="B83" s="76"/>
      <c r="C83" s="45"/>
      <c r="D83" s="45"/>
      <c r="E83" s="45"/>
      <c r="F83" s="44"/>
      <c r="G83" s="45"/>
      <c r="H83" s="45"/>
      <c r="I83" s="54"/>
      <c r="J83" s="54"/>
      <c r="K83" s="91"/>
      <c r="L83" s="54"/>
      <c r="M83" s="47" t="str">
        <f>[1]Presupuesto!B43</f>
        <v>2.1.2.02.01.003.14</v>
      </c>
      <c r="N83" s="47" t="str">
        <f>[1]Presupuesto!C43</f>
        <v>comunicación y transporte</v>
      </c>
      <c r="O83" s="48">
        <f>[1]Presupuesto!D43</f>
        <v>5000000</v>
      </c>
      <c r="P83" s="103"/>
      <c r="Q83" s="54"/>
      <c r="R83" s="104"/>
    </row>
    <row r="84" spans="2:18" ht="16.5" customHeight="1" x14ac:dyDescent="0.25">
      <c r="B84" s="76"/>
      <c r="C84" s="45"/>
      <c r="D84" s="45"/>
      <c r="E84" s="45"/>
      <c r="F84" s="44"/>
      <c r="G84" s="45"/>
      <c r="H84" s="45"/>
      <c r="I84" s="54"/>
      <c r="J84" s="54"/>
      <c r="K84" s="91"/>
      <c r="L84" s="54"/>
      <c r="M84" s="47" t="str">
        <f>[1]Presupuesto!B55</f>
        <v>2.1.2.02.02.009.02</v>
      </c>
      <c r="N84" s="47" t="str">
        <f>[1]Presupuesto!C55</f>
        <v>vigilancia</v>
      </c>
      <c r="O84" s="48">
        <f>[1]Presupuesto!D55</f>
        <v>888000000</v>
      </c>
      <c r="P84" s="103"/>
      <c r="Q84" s="54"/>
      <c r="R84" s="104"/>
    </row>
    <row r="85" spans="2:18" ht="16.5" customHeight="1" x14ac:dyDescent="0.25">
      <c r="B85" s="76"/>
      <c r="C85" s="45"/>
      <c r="D85" s="45"/>
      <c r="E85" s="45"/>
      <c r="F85" s="44"/>
      <c r="G85" s="45"/>
      <c r="H85" s="45"/>
      <c r="I85" s="54"/>
      <c r="J85" s="54"/>
      <c r="K85" s="91"/>
      <c r="L85" s="54"/>
      <c r="M85" s="47" t="str">
        <f>[1]Presupuesto!B71</f>
        <v>2.1.8.04.05.002</v>
      </c>
      <c r="N85" s="47" t="str">
        <f>[1]Presupuesto!C71</f>
        <v>tasa retributiva ambiental</v>
      </c>
      <c r="O85" s="48">
        <f>[1]Presupuesto!D71</f>
        <v>1500000</v>
      </c>
      <c r="P85" s="103"/>
      <c r="Q85" s="54"/>
      <c r="R85" s="104"/>
    </row>
    <row r="86" spans="2:18" ht="16.5" customHeight="1" x14ac:dyDescent="0.25">
      <c r="B86" s="76"/>
      <c r="C86" s="45"/>
      <c r="D86" s="45"/>
      <c r="E86" s="45"/>
      <c r="F86" s="44"/>
      <c r="G86" s="45"/>
      <c r="H86" s="45"/>
      <c r="I86" s="54"/>
      <c r="J86" s="54"/>
      <c r="K86" s="91"/>
      <c r="L86" s="54"/>
      <c r="M86" s="47" t="str">
        <f>[1]Presupuesto!B69</f>
        <v>2.1.8.01.01.01</v>
      </c>
      <c r="N86" s="47" t="str">
        <f>[1]Presupuesto!C69</f>
        <v>impuestos varios</v>
      </c>
      <c r="O86" s="48">
        <f>[1]Presupuesto!D69</f>
        <v>5059800000</v>
      </c>
      <c r="P86" s="103"/>
      <c r="Q86" s="54"/>
      <c r="R86" s="104"/>
    </row>
    <row r="87" spans="2:18" ht="16.5" customHeight="1" x14ac:dyDescent="0.25">
      <c r="B87" s="76"/>
      <c r="C87" s="45"/>
      <c r="D87" s="45"/>
      <c r="E87" s="45"/>
      <c r="F87" s="44"/>
      <c r="G87" s="45"/>
      <c r="H87" s="45"/>
      <c r="I87" s="54"/>
      <c r="J87" s="54"/>
      <c r="K87" s="91" t="s">
        <v>106</v>
      </c>
      <c r="L87" s="54"/>
      <c r="M87" s="47" t="str">
        <f>[1]Presupuesto!B70</f>
        <v>2.1.8.04.05.001</v>
      </c>
      <c r="N87" s="47" t="str">
        <f>[1]Presupuesto!C70</f>
        <v>superintendencia de servicios públicos domiciliarios</v>
      </c>
      <c r="O87" s="48">
        <f>[1]Presupuesto!D70</f>
        <v>490000000</v>
      </c>
      <c r="P87" s="103"/>
      <c r="Q87" s="54" t="str">
        <f>'[1]Indicadores y metas'!C53</f>
        <v xml:space="preserve">Implementación de evaluación por objetivos y planes de mejoramiento </v>
      </c>
      <c r="R87" s="104">
        <f>'[1]Indicadores y metas'!E53</f>
        <v>1</v>
      </c>
    </row>
    <row r="88" spans="2:18" ht="16.5" customHeight="1" x14ac:dyDescent="0.25">
      <c r="B88" s="76"/>
      <c r="C88" s="45"/>
      <c r="D88" s="45"/>
      <c r="E88" s="45"/>
      <c r="F88" s="44"/>
      <c r="G88" s="45"/>
      <c r="H88" s="45"/>
      <c r="I88" s="54"/>
      <c r="J88" s="54"/>
      <c r="K88" s="91"/>
      <c r="L88" s="54"/>
      <c r="M88" s="47" t="str">
        <f>[1]Presupuesto!B72</f>
        <v>2.1.8.04.05.003</v>
      </c>
      <c r="N88" s="47" t="str">
        <f>[1]Presupuesto!C72</f>
        <v>comisión reguladora CRA</v>
      </c>
      <c r="O88" s="48">
        <f>[1]Presupuesto!D72</f>
        <v>320000000</v>
      </c>
      <c r="P88" s="103"/>
      <c r="Q88" s="54"/>
      <c r="R88" s="104"/>
    </row>
    <row r="89" spans="2:18" ht="16.5" customHeight="1" x14ac:dyDescent="0.25">
      <c r="B89" s="76"/>
      <c r="C89" s="45"/>
      <c r="D89" s="45"/>
      <c r="E89" s="45"/>
      <c r="F89" s="44"/>
      <c r="G89" s="45"/>
      <c r="H89" s="45"/>
      <c r="I89" s="54"/>
      <c r="J89" s="54"/>
      <c r="K89" s="91"/>
      <c r="L89" s="54"/>
      <c r="M89" s="47" t="str">
        <f>[1]Presupuesto!B73</f>
        <v>2.1.8.04.05.004</v>
      </c>
      <c r="N89" s="47" t="str">
        <f>[1]Presupuesto!C73</f>
        <v>cuota auditaje Contraloría</v>
      </c>
      <c r="O89" s="48">
        <f>[1]Presupuesto!D73</f>
        <v>350000000</v>
      </c>
      <c r="P89" s="103"/>
      <c r="Q89" s="54"/>
      <c r="R89" s="104"/>
    </row>
    <row r="90" spans="2:18" ht="16.5" customHeight="1" x14ac:dyDescent="0.25">
      <c r="B90" s="76"/>
      <c r="C90" s="45"/>
      <c r="D90" s="45"/>
      <c r="E90" s="45"/>
      <c r="F90" s="44"/>
      <c r="G90" s="45"/>
      <c r="H90" s="45"/>
      <c r="I90" s="54"/>
      <c r="J90" s="54"/>
      <c r="K90" s="91"/>
      <c r="L90" s="54"/>
      <c r="M90" s="47" t="str">
        <f>[1]Presupuesto!B56</f>
        <v>2.1.2.02.02.009.03</v>
      </c>
      <c r="N90" s="47" t="str">
        <f>[1]Presupuesto!C56</f>
        <v>mantenimiento de instalaciones y equipos de oficina</v>
      </c>
      <c r="O90" s="48">
        <f>[1]Presupuesto!D56</f>
        <v>308593136</v>
      </c>
      <c r="P90" s="103"/>
      <c r="Q90" s="54"/>
      <c r="R90" s="104"/>
    </row>
    <row r="91" spans="2:18" ht="16.5" customHeight="1" x14ac:dyDescent="0.25">
      <c r="B91" s="76"/>
      <c r="C91" s="45"/>
      <c r="D91" s="45"/>
      <c r="E91" s="45"/>
      <c r="F91" s="44"/>
      <c r="G91" s="45"/>
      <c r="H91" s="45"/>
      <c r="I91" s="54"/>
      <c r="J91" s="54"/>
      <c r="K91" s="91"/>
      <c r="L91" s="54"/>
      <c r="M91" s="47" t="str">
        <f>[1]Presupuesto!B74</f>
        <v>2.1.8.05.01.001</v>
      </c>
      <c r="N91" s="47" t="str">
        <f>[1]Presupuesto!C74</f>
        <v>Multas y sanciones</v>
      </c>
      <c r="O91" s="48">
        <f>[1]Presupuesto!D74</f>
        <v>1080000000</v>
      </c>
      <c r="P91" s="103"/>
      <c r="Q91" s="54"/>
      <c r="R91" s="104"/>
    </row>
    <row r="92" spans="2:18" ht="16.5" customHeight="1" x14ac:dyDescent="0.25">
      <c r="B92" s="76"/>
      <c r="C92" s="45"/>
      <c r="D92" s="45"/>
      <c r="E92" s="45"/>
      <c r="F92" s="44"/>
      <c r="G92" s="45"/>
      <c r="H92" s="45"/>
      <c r="I92" s="54"/>
      <c r="J92" s="54"/>
      <c r="K92" s="91"/>
      <c r="L92" s="54"/>
      <c r="M92" s="47" t="str">
        <f>[1]Presupuesto!B47</f>
        <v>2.1.2.02.02.007.05</v>
      </c>
      <c r="N92" s="47" t="str">
        <f>[1]Presupuesto!C47</f>
        <v>arrendamientos</v>
      </c>
      <c r="O92" s="48">
        <f>[1]Presupuesto!D47</f>
        <v>198000000</v>
      </c>
      <c r="P92" s="103"/>
      <c r="Q92" s="54"/>
      <c r="R92" s="104"/>
    </row>
    <row r="93" spans="2:18" x14ac:dyDescent="0.25">
      <c r="B93" s="76"/>
      <c r="C93" s="45"/>
      <c r="D93" s="45"/>
      <c r="E93" s="45"/>
      <c r="F93" s="44"/>
      <c r="G93" s="45"/>
      <c r="H93" s="45"/>
      <c r="I93" s="54"/>
      <c r="J93" s="54"/>
      <c r="K93" s="91"/>
      <c r="L93" s="54"/>
      <c r="M93" s="47" t="str">
        <f>[1]Presupuesto!B60</f>
        <v>2.1.2.02.02.010.10</v>
      </c>
      <c r="N93" s="47" t="str">
        <f>[1]Presupuesto!C60</f>
        <v>viáticos y gastos de viaje</v>
      </c>
      <c r="O93" s="48">
        <f>[1]Presupuesto!D60</f>
        <v>54000000</v>
      </c>
      <c r="P93" s="103"/>
      <c r="Q93" s="54"/>
      <c r="R93" s="104"/>
    </row>
    <row r="94" spans="2:18" x14ac:dyDescent="0.25">
      <c r="B94" s="76"/>
      <c r="C94" s="45"/>
      <c r="D94" s="45"/>
      <c r="E94" s="45"/>
      <c r="F94" s="44"/>
      <c r="G94" s="45"/>
      <c r="H94" s="45"/>
      <c r="I94" s="54"/>
      <c r="J94" s="54"/>
      <c r="K94" s="91"/>
      <c r="L94" s="54"/>
      <c r="M94" s="47" t="str">
        <f>[1]Presupuesto!B46</f>
        <v>2.1.2.02.02.007.01.01</v>
      </c>
      <c r="N94" s="47" t="str">
        <f>[1]Presupuesto!C46</f>
        <v>gastos financieros</v>
      </c>
      <c r="O94" s="48">
        <f>[1]Presupuesto!D46</f>
        <v>960000000</v>
      </c>
      <c r="P94" s="103"/>
      <c r="Q94" s="54"/>
      <c r="R94" s="104"/>
    </row>
    <row r="95" spans="2:18" x14ac:dyDescent="0.25">
      <c r="B95" s="76"/>
      <c r="C95" s="45"/>
      <c r="D95" s="45"/>
      <c r="E95" s="45"/>
      <c r="F95" s="44"/>
      <c r="G95" s="45"/>
      <c r="H95" s="45"/>
      <c r="I95" s="54"/>
      <c r="J95" s="54"/>
      <c r="K95" s="91"/>
      <c r="L95" s="54"/>
      <c r="M95" s="47" t="str">
        <f>[1]Presupuesto!B65</f>
        <v>2.2.2.01.03.001.01</v>
      </c>
      <c r="N95" s="47" t="str">
        <f>[1]Presupuesto!C65</f>
        <v>cuentas por pagar y reservas</v>
      </c>
      <c r="O95" s="48">
        <f>[1]Presupuesto!D65</f>
        <v>0</v>
      </c>
      <c r="P95" s="103"/>
      <c r="Q95" s="54"/>
      <c r="R95" s="104"/>
    </row>
    <row r="96" spans="2:18" x14ac:dyDescent="0.25">
      <c r="B96" s="76"/>
      <c r="C96" s="45"/>
      <c r="D96" s="45"/>
      <c r="E96" s="45"/>
      <c r="F96" s="44"/>
      <c r="G96" s="45"/>
      <c r="H96" s="45"/>
      <c r="I96" s="54"/>
      <c r="J96" s="54"/>
      <c r="K96" s="91"/>
      <c r="L96" s="54"/>
      <c r="M96" s="47" t="str">
        <f>[1]Presupuesto!B76</f>
        <v>2.2.2.01.02.002.02.03</v>
      </c>
      <c r="N96" s="47" t="str">
        <f>[1]Presupuesto!C76</f>
        <v>Banca comercial (prestamos)</v>
      </c>
      <c r="O96" s="48">
        <f>[1]Presupuesto!D76</f>
        <v>410000000</v>
      </c>
      <c r="P96" s="103"/>
      <c r="Q96" s="54"/>
      <c r="R96" s="104"/>
    </row>
    <row r="97" spans="2:18" x14ac:dyDescent="0.25">
      <c r="B97" s="76"/>
      <c r="C97" s="45"/>
      <c r="D97" s="45"/>
      <c r="E97" s="45"/>
      <c r="F97" s="44"/>
      <c r="G97" s="45"/>
      <c r="H97" s="45"/>
      <c r="I97" s="54"/>
      <c r="J97" s="54"/>
      <c r="K97" s="91"/>
      <c r="L97" s="54"/>
      <c r="M97" s="47" t="str">
        <f>[1]Presupuesto!B77</f>
        <v>2.2.2.02.02.002.02.03</v>
      </c>
      <c r="N97" s="47" t="str">
        <f>[1]Presupuesto!C77</f>
        <v>Banca comercial (intereses)</v>
      </c>
      <c r="O97" s="48">
        <f>[1]Presupuesto!D77</f>
        <v>280000000</v>
      </c>
      <c r="P97" s="103"/>
      <c r="Q97" s="54"/>
      <c r="R97" s="104"/>
    </row>
    <row r="98" spans="2:18" x14ac:dyDescent="0.25">
      <c r="B98" s="76"/>
      <c r="C98" s="45"/>
      <c r="D98" s="45"/>
      <c r="E98" s="45"/>
      <c r="F98" s="44"/>
      <c r="G98" s="45"/>
      <c r="H98" s="45"/>
      <c r="I98" s="54"/>
      <c r="J98" s="54"/>
      <c r="K98" s="91"/>
      <c r="L98" s="54"/>
      <c r="M98" s="47" t="str">
        <f>[1]Presupuesto!B68</f>
        <v>2.1.3.07.02.023.01</v>
      </c>
      <c r="N98" s="47" t="str">
        <f>[1]Presupuesto!C68</f>
        <v>Pasivos exigibles y/o vigencia</v>
      </c>
      <c r="O98" s="48">
        <f>[1]Presupuesto!D68</f>
        <v>0</v>
      </c>
      <c r="P98" s="103"/>
      <c r="Q98" s="54"/>
      <c r="R98" s="104"/>
    </row>
    <row r="99" spans="2:18" x14ac:dyDescent="0.25">
      <c r="B99" s="76"/>
      <c r="C99" s="45"/>
      <c r="D99" s="45"/>
      <c r="E99" s="45"/>
      <c r="F99" s="44"/>
      <c r="G99" s="45"/>
      <c r="H99" s="45"/>
      <c r="I99" s="54"/>
      <c r="J99" s="54"/>
      <c r="K99" s="91"/>
      <c r="L99" s="54"/>
      <c r="M99" s="47" t="str">
        <f>[1]Presupuesto!B67</f>
        <v>2.2.2.01.03.001.03</v>
      </c>
      <c r="N99" s="47" t="str">
        <f>[1]Presupuesto!C67</f>
        <v>déficit fiscal</v>
      </c>
      <c r="O99" s="48">
        <f>[1]Presupuesto!D67</f>
        <v>0</v>
      </c>
      <c r="P99" s="103"/>
      <c r="Q99" s="54"/>
      <c r="R99" s="104"/>
    </row>
    <row r="100" spans="2:18" x14ac:dyDescent="0.25">
      <c r="B100" s="76"/>
      <c r="C100" s="45"/>
      <c r="D100" s="45"/>
      <c r="E100" s="45"/>
      <c r="F100" s="44"/>
      <c r="G100" s="45"/>
      <c r="H100" s="45"/>
      <c r="I100" s="54"/>
      <c r="J100" s="54"/>
      <c r="K100" s="91"/>
      <c r="L100" s="54"/>
      <c r="M100" s="47" t="str">
        <f>[1]Presupuesto!B62</f>
        <v>2.1.3.07.02.031.01</v>
      </c>
      <c r="N100" s="47" t="str">
        <f>[1]Presupuesto!C62</f>
        <v>Seguridad y salud en el trabajo</v>
      </c>
      <c r="O100" s="48">
        <f>[1]Presupuesto!D62</f>
        <v>340600000</v>
      </c>
      <c r="P100" s="103"/>
      <c r="Q100" s="54"/>
      <c r="R100" s="104"/>
    </row>
    <row r="101" spans="2:18" x14ac:dyDescent="0.25">
      <c r="B101" s="76"/>
      <c r="C101" s="45"/>
      <c r="D101" s="45"/>
      <c r="E101" s="45"/>
      <c r="F101" s="44"/>
      <c r="G101" s="45"/>
      <c r="H101" s="45"/>
      <c r="I101" s="54"/>
      <c r="J101" s="54"/>
      <c r="K101" s="91"/>
      <c r="L101" s="54"/>
      <c r="M101" s="47" t="str">
        <f>[1]Presupuesto!B66</f>
        <v>2.2.2.01.03.001.02</v>
      </c>
      <c r="N101" s="47" t="str">
        <f>[1]Presupuesto!C66</f>
        <v>deuda vigencias anteriores</v>
      </c>
      <c r="O101" s="48">
        <f>[1]Presupuesto!D66</f>
        <v>0</v>
      </c>
      <c r="P101" s="103"/>
      <c r="Q101" s="54"/>
      <c r="R101" s="104"/>
    </row>
    <row r="102" spans="2:18" ht="56.25" customHeight="1" x14ac:dyDescent="0.25">
      <c r="B102" s="76"/>
      <c r="C102" s="45"/>
      <c r="D102" s="45"/>
      <c r="E102" s="45"/>
      <c r="F102" s="44"/>
      <c r="G102" s="45"/>
      <c r="H102" s="45"/>
      <c r="I102" s="54" t="s">
        <v>107</v>
      </c>
      <c r="J102" s="54" t="s">
        <v>108</v>
      </c>
      <c r="K102" s="51" t="s">
        <v>109</v>
      </c>
      <c r="L102" s="54" t="s">
        <v>97</v>
      </c>
      <c r="M102" s="92" t="str">
        <f>[1]Presupuesto!B50</f>
        <v>2.1.2.02.02.008.01</v>
      </c>
      <c r="N102" s="92" t="str">
        <f>[1]Presupuesto!C50</f>
        <v>servicios personal indirecto-honorarios</v>
      </c>
      <c r="O102" s="105">
        <f>[1]Presupuesto!D50</f>
        <v>9850000</v>
      </c>
      <c r="P102" s="90">
        <f>SUM(O102)</f>
        <v>9850000</v>
      </c>
      <c r="Q102" s="47" t="str">
        <f>'[1]Indicadores y metas'!C34</f>
        <v>Diagnostico y actualización del sistema de gestión de calidad actual</v>
      </c>
      <c r="R102" s="106">
        <f>'[1]Indicadores y metas'!E34</f>
        <v>1</v>
      </c>
    </row>
    <row r="103" spans="2:18" ht="49.5" customHeight="1" x14ac:dyDescent="0.25">
      <c r="B103" s="76"/>
      <c r="C103" s="45"/>
      <c r="D103" s="45"/>
      <c r="E103" s="45"/>
      <c r="F103" s="44"/>
      <c r="G103" s="45"/>
      <c r="H103" s="45"/>
      <c r="I103" s="54"/>
      <c r="J103" s="54"/>
      <c r="K103" s="51" t="s">
        <v>110</v>
      </c>
      <c r="L103" s="54"/>
      <c r="M103" s="92"/>
      <c r="N103" s="92"/>
      <c r="O103" s="105"/>
      <c r="P103" s="90"/>
      <c r="Q103" s="47" t="str">
        <f>'[1]Indicadores y metas'!C36</f>
        <v xml:space="preserve">Porcentaje de avance en la implementación del nuevo sistema de indicadores de gestión </v>
      </c>
      <c r="R103" s="59">
        <f>'[1]Indicadores y metas'!E36</f>
        <v>1</v>
      </c>
    </row>
    <row r="104" spans="2:18" ht="45.75" customHeight="1" x14ac:dyDescent="0.25">
      <c r="B104" s="76"/>
      <c r="C104" s="45"/>
      <c r="D104" s="45"/>
      <c r="E104" s="45"/>
      <c r="F104" s="44"/>
      <c r="G104" s="45"/>
      <c r="H104" s="45"/>
      <c r="I104" s="54" t="s">
        <v>111</v>
      </c>
      <c r="J104" s="92" t="s">
        <v>112</v>
      </c>
      <c r="K104" s="96" t="s">
        <v>113</v>
      </c>
      <c r="L104" s="54" t="s">
        <v>102</v>
      </c>
      <c r="M104" s="54" t="str">
        <f>[1]Presupuesto!B85</f>
        <v>2.3.2.02.02.009.01</v>
      </c>
      <c r="N104" s="54" t="str">
        <f>[1]Presupuesto!C85</f>
        <v>proyecto de fortalecimiento institucional</v>
      </c>
      <c r="O104" s="107">
        <f>[1]Presupuesto!D85</f>
        <v>120000000</v>
      </c>
      <c r="P104" s="107">
        <f>SUM(O104)</f>
        <v>120000000</v>
      </c>
      <c r="Q104" s="97" t="str">
        <f>'[1]Indicadores y metas'!C56</f>
        <v xml:space="preserve">Informe de diagnostico del sistema de gestión documental </v>
      </c>
      <c r="R104" s="59">
        <f>'[1]Indicadores y metas'!E56</f>
        <v>1</v>
      </c>
    </row>
    <row r="105" spans="2:18" ht="54" customHeight="1" x14ac:dyDescent="0.25">
      <c r="B105" s="76"/>
      <c r="C105" s="45"/>
      <c r="D105" s="45"/>
      <c r="E105" s="45"/>
      <c r="F105" s="44"/>
      <c r="G105" s="45"/>
      <c r="H105" s="45"/>
      <c r="I105" s="54"/>
      <c r="J105" s="92"/>
      <c r="K105" s="96" t="s">
        <v>114</v>
      </c>
      <c r="L105" s="54"/>
      <c r="M105" s="54"/>
      <c r="N105" s="54"/>
      <c r="O105" s="107"/>
      <c r="P105" s="107"/>
      <c r="Q105" s="97" t="str">
        <f>'[1]Indicadores y metas'!C57</f>
        <v xml:space="preserve">porcentaje de avance en la formulación del plan de preservación documental </v>
      </c>
      <c r="R105" s="59">
        <f>'[1]Indicadores y metas'!E57</f>
        <v>1</v>
      </c>
    </row>
    <row r="106" spans="2:18" ht="49.5" x14ac:dyDescent="0.25">
      <c r="B106" s="76"/>
      <c r="C106" s="45"/>
      <c r="D106" s="45"/>
      <c r="E106" s="45"/>
      <c r="F106" s="44"/>
      <c r="G106" s="45"/>
      <c r="H106" s="45"/>
      <c r="I106" s="54"/>
      <c r="J106" s="92"/>
      <c r="K106" s="96" t="s">
        <v>115</v>
      </c>
      <c r="L106" s="54"/>
      <c r="M106" s="54"/>
      <c r="N106" s="54"/>
      <c r="O106" s="107"/>
      <c r="P106" s="107"/>
      <c r="Q106" s="97" t="str">
        <f>'[1]Indicadores y metas'!C58</f>
        <v xml:space="preserve">porcentaje de avance en el diseño del modelo de requisitos de documentos electrónicos </v>
      </c>
      <c r="R106" s="59">
        <f>'[1]Indicadores y metas'!E58</f>
        <v>1</v>
      </c>
    </row>
    <row r="107" spans="2:18" ht="33" x14ac:dyDescent="0.25">
      <c r="B107" s="76"/>
      <c r="C107" s="45"/>
      <c r="D107" s="45"/>
      <c r="E107" s="45"/>
      <c r="F107" s="44"/>
      <c r="G107" s="45"/>
      <c r="H107" s="45"/>
      <c r="I107" s="54"/>
      <c r="J107" s="92"/>
      <c r="K107" s="96" t="s">
        <v>116</v>
      </c>
      <c r="L107" s="54"/>
      <c r="M107" s="54"/>
      <c r="N107" s="54"/>
      <c r="O107" s="107"/>
      <c r="P107" s="107"/>
      <c r="Q107" s="97" t="str">
        <f>'[1]Indicadores y metas'!C59</f>
        <v>Informe de autoevaluación y plan de acción para la intervención del SGD</v>
      </c>
      <c r="R107" s="108">
        <f>'[1]Indicadores y metas'!E59</f>
        <v>1</v>
      </c>
    </row>
    <row r="108" spans="2:18" ht="33" x14ac:dyDescent="0.25">
      <c r="B108" s="76"/>
      <c r="C108" s="45"/>
      <c r="D108" s="45"/>
      <c r="E108" s="45"/>
      <c r="F108" s="44"/>
      <c r="G108" s="45"/>
      <c r="H108" s="45"/>
      <c r="I108" s="54"/>
      <c r="J108" s="92"/>
      <c r="K108" s="96" t="s">
        <v>117</v>
      </c>
      <c r="L108" s="99" t="s">
        <v>97</v>
      </c>
      <c r="M108" s="54"/>
      <c r="N108" s="54"/>
      <c r="O108" s="107"/>
      <c r="P108" s="107"/>
      <c r="Q108" s="97" t="str">
        <f>'[1]Indicadores y metas'!C37</f>
        <v>Programa: cero papel de la EMAB</v>
      </c>
      <c r="R108" s="109">
        <f>'[1]Indicadores y metas'!E37</f>
        <v>1</v>
      </c>
    </row>
    <row r="109" spans="2:18" ht="57.75" customHeight="1" x14ac:dyDescent="0.25">
      <c r="B109" s="76"/>
      <c r="C109" s="45"/>
      <c r="D109" s="45"/>
      <c r="E109" s="45"/>
      <c r="F109" s="44"/>
      <c r="G109" s="45"/>
      <c r="H109" s="45"/>
      <c r="I109" s="54" t="s">
        <v>118</v>
      </c>
      <c r="J109" s="54" t="s">
        <v>119</v>
      </c>
      <c r="K109" s="96" t="s">
        <v>120</v>
      </c>
      <c r="L109" s="54" t="s">
        <v>97</v>
      </c>
      <c r="M109" s="45" t="str">
        <f>[1]Presupuesto!B81</f>
        <v>2.3.2.01.01.003.01.06.04</v>
      </c>
      <c r="N109" s="45" t="str">
        <f>[1]Presupuesto!C81</f>
        <v>tecnología licencias e informática</v>
      </c>
      <c r="O109" s="52">
        <f>[1]Presupuesto!D81</f>
        <v>277900000</v>
      </c>
      <c r="P109" s="110">
        <f>O109</f>
        <v>277900000</v>
      </c>
      <c r="Q109" s="97" t="str">
        <f>'[1]Indicadores y metas'!C38</f>
        <v xml:space="preserve">Porcentaje de trámites y servicios racionalizados </v>
      </c>
      <c r="R109" s="109">
        <f>'[1]Indicadores y metas'!E38</f>
        <v>1</v>
      </c>
    </row>
    <row r="110" spans="2:18" ht="65.25" customHeight="1" x14ac:dyDescent="0.25">
      <c r="B110" s="76"/>
      <c r="C110" s="45"/>
      <c r="D110" s="45"/>
      <c r="E110" s="45"/>
      <c r="F110" s="44"/>
      <c r="G110" s="45"/>
      <c r="H110" s="45"/>
      <c r="I110" s="54"/>
      <c r="J110" s="54"/>
      <c r="K110" s="96" t="s">
        <v>121</v>
      </c>
      <c r="L110" s="54"/>
      <c r="M110" s="45"/>
      <c r="N110" s="45"/>
      <c r="O110" s="52"/>
      <c r="P110" s="110"/>
      <c r="Q110" s="97" t="str">
        <f>'[1]Indicadores y metas'!C39</f>
        <v>Rediseño de la pagina web de la EMAB</v>
      </c>
      <c r="R110" s="109">
        <f>'[1]Indicadores y metas'!E39</f>
        <v>1</v>
      </c>
    </row>
    <row r="111" spans="2:18" ht="65.25" customHeight="1" x14ac:dyDescent="0.25">
      <c r="B111" s="76"/>
      <c r="C111" s="45"/>
      <c r="D111" s="45"/>
      <c r="E111" s="45"/>
      <c r="F111" s="44"/>
      <c r="G111" s="45"/>
      <c r="H111" s="45"/>
      <c r="I111" s="54" t="s">
        <v>122</v>
      </c>
      <c r="J111" s="54" t="s">
        <v>123</v>
      </c>
      <c r="K111" s="96" t="s">
        <v>124</v>
      </c>
      <c r="L111" s="54"/>
      <c r="M111" s="45"/>
      <c r="N111" s="45"/>
      <c r="O111" s="52"/>
      <c r="P111" s="110"/>
      <c r="Q111" s="97" t="str">
        <f>'[1]Indicadores y metas'!C45</f>
        <v xml:space="preserve">Porcentaje de avance en la formulación e implementación de estrategia tecnológica para la gestión del conocimiento </v>
      </c>
      <c r="R111" s="109">
        <f>'[1]Indicadores y metas'!E45</f>
        <v>1</v>
      </c>
    </row>
    <row r="112" spans="2:18" ht="65.25" customHeight="1" x14ac:dyDescent="0.25">
      <c r="B112" s="76"/>
      <c r="C112" s="45"/>
      <c r="D112" s="45"/>
      <c r="E112" s="45"/>
      <c r="F112" s="44"/>
      <c r="G112" s="45"/>
      <c r="H112" s="45"/>
      <c r="I112" s="54"/>
      <c r="J112" s="54"/>
      <c r="K112" s="96" t="s">
        <v>125</v>
      </c>
      <c r="L112" s="54" t="s">
        <v>102</v>
      </c>
      <c r="M112" s="45"/>
      <c r="N112" s="45"/>
      <c r="O112" s="52"/>
      <c r="P112" s="110"/>
      <c r="Q112" s="97" t="str">
        <f>'[1]Indicadores y metas'!C54</f>
        <v>Procedimiento de empalme y  entrega de cargo</v>
      </c>
      <c r="R112" s="111">
        <f>'[1]Indicadores y metas'!E54</f>
        <v>1</v>
      </c>
    </row>
    <row r="113" spans="2:18" ht="65.25" customHeight="1" x14ac:dyDescent="0.25">
      <c r="B113" s="76"/>
      <c r="C113" s="45"/>
      <c r="D113" s="45"/>
      <c r="E113" s="45"/>
      <c r="F113" s="44"/>
      <c r="G113" s="45"/>
      <c r="H113" s="45"/>
      <c r="I113" s="54"/>
      <c r="J113" s="54"/>
      <c r="K113" s="96" t="s">
        <v>126</v>
      </c>
      <c r="L113" s="54"/>
      <c r="M113" s="45"/>
      <c r="N113" s="45"/>
      <c r="O113" s="52"/>
      <c r="P113" s="110"/>
      <c r="Q113" s="97" t="str">
        <f>'[1]Indicadores y metas'!C55</f>
        <v>Numero de capacitaciones y/o talleres en gestión del conocimiento</v>
      </c>
      <c r="R113" s="112">
        <f>'[1]Indicadores y metas'!E55</f>
        <v>2</v>
      </c>
    </row>
    <row r="114" spans="2:18" ht="61.5" customHeight="1" thickBot="1" x14ac:dyDescent="0.3">
      <c r="B114" s="79"/>
      <c r="C114" s="64"/>
      <c r="D114" s="64"/>
      <c r="E114" s="64"/>
      <c r="F114" s="63"/>
      <c r="G114" s="64"/>
      <c r="H114" s="64"/>
      <c r="I114" s="113" t="s">
        <v>127</v>
      </c>
      <c r="J114" s="113" t="s">
        <v>128</v>
      </c>
      <c r="K114" s="114" t="s">
        <v>129</v>
      </c>
      <c r="L114" s="113" t="s">
        <v>97</v>
      </c>
      <c r="M114" s="68" t="s">
        <v>130</v>
      </c>
      <c r="N114" s="113" t="s">
        <v>130</v>
      </c>
      <c r="O114" s="115" t="s">
        <v>130</v>
      </c>
      <c r="P114" s="115" t="s">
        <v>130</v>
      </c>
      <c r="Q114" s="68" t="str">
        <f>'[1]Indicadores y metas'!C42</f>
        <v>Porcentaje de cumplimiento del plan de acción institucional PAI 2024</v>
      </c>
      <c r="R114" s="69">
        <f>'[1]Indicadores y metas'!E42</f>
        <v>0.9</v>
      </c>
    </row>
    <row r="115" spans="2:18" x14ac:dyDescent="0.25">
      <c r="J115" s="15"/>
      <c r="K115" s="116"/>
      <c r="L115" s="16"/>
      <c r="M115" s="117"/>
    </row>
    <row r="116" spans="2:18" x14ac:dyDescent="0.25">
      <c r="J116" s="15"/>
      <c r="K116" s="116"/>
      <c r="L116" s="16"/>
      <c r="M116" s="117"/>
    </row>
  </sheetData>
  <sheetProtection selectLockedCells="1" selectUnlockedCells="1"/>
  <autoFilter ref="B7:R115" xr:uid="{00000000-0009-0000-0000-000000000000}"/>
  <mergeCells count="169">
    <mergeCell ref="P109:P113"/>
    <mergeCell ref="I109:I110"/>
    <mergeCell ref="J109:J110"/>
    <mergeCell ref="L109:L111"/>
    <mergeCell ref="M109:M113"/>
    <mergeCell ref="N109:N113"/>
    <mergeCell ref="O109:O113"/>
    <mergeCell ref="I111:I113"/>
    <mergeCell ref="J111:J113"/>
    <mergeCell ref="L112:L113"/>
    <mergeCell ref="O104:O108"/>
    <mergeCell ref="P104:P108"/>
    <mergeCell ref="I104:I108"/>
    <mergeCell ref="J104:J108"/>
    <mergeCell ref="L104:L107"/>
    <mergeCell ref="M104:M108"/>
    <mergeCell ref="N104:N108"/>
    <mergeCell ref="P102:P103"/>
    <mergeCell ref="I102:I103"/>
    <mergeCell ref="J102:J103"/>
    <mergeCell ref="L102:L103"/>
    <mergeCell ref="M102:M103"/>
    <mergeCell ref="N102:N103"/>
    <mergeCell ref="O102:O103"/>
    <mergeCell ref="K87:K101"/>
    <mergeCell ref="Q87:Q101"/>
    <mergeCell ref="R87:R101"/>
    <mergeCell ref="K74:K86"/>
    <mergeCell ref="Q74:Q86"/>
    <mergeCell ref="R74:R86"/>
    <mergeCell ref="K61:K73"/>
    <mergeCell ref="Q61:Q73"/>
    <mergeCell ref="R61:R73"/>
    <mergeCell ref="J48:J101"/>
    <mergeCell ref="K48:K60"/>
    <mergeCell ref="L48:L101"/>
    <mergeCell ref="P48:P101"/>
    <mergeCell ref="Q48:Q60"/>
    <mergeCell ref="R48:R60"/>
    <mergeCell ref="I46:I47"/>
    <mergeCell ref="J46:J47"/>
    <mergeCell ref="L46:L47"/>
    <mergeCell ref="M46:M47"/>
    <mergeCell ref="N46:N47"/>
    <mergeCell ref="O46:O47"/>
    <mergeCell ref="P46:P47"/>
    <mergeCell ref="M44:M45"/>
    <mergeCell ref="N44:N45"/>
    <mergeCell ref="O44:O45"/>
    <mergeCell ref="L41:L45"/>
    <mergeCell ref="K42:K43"/>
    <mergeCell ref="M42:M43"/>
    <mergeCell ref="N42:N43"/>
    <mergeCell ref="O42:O43"/>
    <mergeCell ref="Q42:Q43"/>
    <mergeCell ref="K40:K41"/>
    <mergeCell ref="M40:M41"/>
    <mergeCell ref="N40:N41"/>
    <mergeCell ref="O40:O41"/>
    <mergeCell ref="P38:P45"/>
    <mergeCell ref="R42:R43"/>
    <mergeCell ref="I38:I45"/>
    <mergeCell ref="J38:J45"/>
    <mergeCell ref="L38:L40"/>
    <mergeCell ref="M38:M39"/>
    <mergeCell ref="N38:N39"/>
    <mergeCell ref="I36:I37"/>
    <mergeCell ref="J36:J37"/>
    <mergeCell ref="M36:M37"/>
    <mergeCell ref="N36:N37"/>
    <mergeCell ref="O36:O37"/>
    <mergeCell ref="Q33:Q35"/>
    <mergeCell ref="R33:R35"/>
    <mergeCell ref="M31:M33"/>
    <mergeCell ref="N31:N33"/>
    <mergeCell ref="O31:O33"/>
    <mergeCell ref="P27:P37"/>
    <mergeCell ref="Q28:Q29"/>
    <mergeCell ref="R28:R29"/>
    <mergeCell ref="H27:H114"/>
    <mergeCell ref="I27:I35"/>
    <mergeCell ref="J27:J35"/>
    <mergeCell ref="M27:M28"/>
    <mergeCell ref="N27:N28"/>
    <mergeCell ref="O27:O28"/>
    <mergeCell ref="K28:K35"/>
    <mergeCell ref="L28:L37"/>
    <mergeCell ref="O38:O39"/>
    <mergeCell ref="I48:I101"/>
    <mergeCell ref="B27:B114"/>
    <mergeCell ref="C27:C114"/>
    <mergeCell ref="D27:D114"/>
    <mergeCell ref="E27:E114"/>
    <mergeCell ref="F27:F114"/>
    <mergeCell ref="G27:G114"/>
    <mergeCell ref="D25:D26"/>
    <mergeCell ref="E25:E26"/>
    <mergeCell ref="F25:F26"/>
    <mergeCell ref="I25:I26"/>
    <mergeCell ref="J25:J26"/>
    <mergeCell ref="L25:L26"/>
    <mergeCell ref="I22:I24"/>
    <mergeCell ref="J22:J24"/>
    <mergeCell ref="K22:K24"/>
    <mergeCell ref="Q22:Q24"/>
    <mergeCell ref="R22:R24"/>
    <mergeCell ref="N21:N26"/>
    <mergeCell ref="O21:O26"/>
    <mergeCell ref="P21:P26"/>
    <mergeCell ref="B21:B26"/>
    <mergeCell ref="C21:C26"/>
    <mergeCell ref="D21:D24"/>
    <mergeCell ref="E21:E24"/>
    <mergeCell ref="F21:F24"/>
    <mergeCell ref="G21:G26"/>
    <mergeCell ref="H21:H26"/>
    <mergeCell ref="L21:L24"/>
    <mergeCell ref="M21:M26"/>
    <mergeCell ref="I19:I20"/>
    <mergeCell ref="J19:J20"/>
    <mergeCell ref="M19:M20"/>
    <mergeCell ref="N19:N20"/>
    <mergeCell ref="O19:O20"/>
    <mergeCell ref="P19:P20"/>
    <mergeCell ref="P17:P18"/>
    <mergeCell ref="M14:M16"/>
    <mergeCell ref="N14:N16"/>
    <mergeCell ref="O14:O16"/>
    <mergeCell ref="R12:R16"/>
    <mergeCell ref="D12:D20"/>
    <mergeCell ref="E12:E20"/>
    <mergeCell ref="F12:F20"/>
    <mergeCell ref="I12:I16"/>
    <mergeCell ref="J12:J16"/>
    <mergeCell ref="K12:K16"/>
    <mergeCell ref="M10:M11"/>
    <mergeCell ref="N10:N11"/>
    <mergeCell ref="O10:O11"/>
    <mergeCell ref="Q10:Q11"/>
    <mergeCell ref="R10:R11"/>
    <mergeCell ref="R8:R9"/>
    <mergeCell ref="I8:I11"/>
    <mergeCell ref="J8:J11"/>
    <mergeCell ref="K8:K9"/>
    <mergeCell ref="L8:L20"/>
    <mergeCell ref="P8:P11"/>
    <mergeCell ref="Q8:Q9"/>
    <mergeCell ref="P12:P16"/>
    <mergeCell ref="Q12:Q16"/>
    <mergeCell ref="I17:I18"/>
    <mergeCell ref="J17:J18"/>
    <mergeCell ref="B8:B20"/>
    <mergeCell ref="C8:C20"/>
    <mergeCell ref="D8:D11"/>
    <mergeCell ref="E8:E11"/>
    <mergeCell ref="F8:F11"/>
    <mergeCell ref="G8:G20"/>
    <mergeCell ref="H8:H20"/>
    <mergeCell ref="B5:E5"/>
    <mergeCell ref="B6:C6"/>
    <mergeCell ref="D6:F6"/>
    <mergeCell ref="G6:H6"/>
    <mergeCell ref="I6:R6"/>
    <mergeCell ref="B1:E4"/>
    <mergeCell ref="F1:P4"/>
    <mergeCell ref="Q1:R1"/>
    <mergeCell ref="Q2:R2"/>
    <mergeCell ref="Q3:R3"/>
    <mergeCell ref="Q4:R4"/>
  </mergeCells>
  <printOptions horizontalCentered="1"/>
  <pageMargins left="0.23622047244094491" right="0.23622047244094491" top="0.74803149606299213" bottom="0.74803149606299213" header="0.31496062992125984" footer="0.31496062992125984"/>
  <pageSetup paperSize="14" scale="39" fitToHeight="0" orientation="landscape" r:id="rId1"/>
  <rowBreaks count="2" manualBreakCount="2">
    <brk id="26" min="1" max="17" man="1"/>
    <brk id="86"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accion insitucional</vt:lpstr>
      <vt:lpstr>'Plan de accion insitucional'!Área_de_impresión</vt:lpstr>
      <vt:lpstr>'Plan de accion insitucional'!Títulos_a_imprimir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PROYECTOS</dc:creator>
  <cp:lastModifiedBy>PROYECTOS</cp:lastModifiedBy>
  <dcterms:created xsi:type="dcterms:W3CDTF">2025-01-15T19:13:11Z</dcterms:created>
  <dcterms:modified xsi:type="dcterms:W3CDTF">2025-01-15T19:14:23Z</dcterms:modified>
</cp:coreProperties>
</file>