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JURIDICA 8\Downloads\"/>
    </mc:Choice>
  </mc:AlternateContent>
  <xr:revisionPtr revIDLastSave="0" documentId="13_ncr:1_{3A5F64F4-6DD6-45A5-B857-833C1008CDF7}" xr6:coauthVersionLast="47" xr6:coauthVersionMax="47" xr10:uidLastSave="{00000000-0000-0000-0000-000000000000}"/>
  <bookViews>
    <workbookView xWindow="-120" yWindow="-120" windowWidth="29040" windowHeight="15840" xr2:uid="{00000000-000D-0000-FFFF-FFFF00000000}"/>
  </bookViews>
  <sheets>
    <sheet name="PAA 2026" sheetId="1" r:id="rId1"/>
  </sheets>
  <definedNames>
    <definedName name="_xlnm.Print_Titles" localSheetId="0">'PAA 2026'!$16:$18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1" i="1" l="1"/>
  <c r="I52" i="1"/>
  <c r="I53" i="1"/>
  <c r="I54" i="1"/>
  <c r="C13" i="1"/>
  <c r="C12" i="1"/>
  <c r="C11" i="1"/>
  <c r="O9" i="1" l="1"/>
  <c r="I43" i="1" l="1"/>
  <c r="I50" i="1"/>
  <c r="I20" i="1" l="1"/>
  <c r="I21" i="1"/>
  <c r="I22" i="1"/>
  <c r="I23" i="1"/>
  <c r="I24" i="1"/>
  <c r="I25" i="1"/>
  <c r="I26" i="1"/>
  <c r="I27" i="1"/>
  <c r="I28" i="1"/>
  <c r="I29" i="1"/>
  <c r="I30" i="1"/>
  <c r="I31" i="1"/>
  <c r="I32" i="1"/>
  <c r="I33" i="1"/>
  <c r="I34" i="1"/>
  <c r="I35" i="1"/>
  <c r="I36" i="1"/>
  <c r="I37" i="1"/>
  <c r="I38" i="1"/>
  <c r="I39" i="1"/>
  <c r="I40" i="1"/>
  <c r="I41" i="1"/>
  <c r="I42" i="1"/>
  <c r="I44" i="1"/>
  <c r="I45" i="1"/>
  <c r="I46" i="1"/>
  <c r="I47" i="1"/>
  <c r="I48" i="1"/>
  <c r="I49" i="1"/>
  <c r="I19" i="1" l="1"/>
</calcChain>
</file>

<file path=xl/sharedStrings.xml><?xml version="1.0" encoding="utf-8"?>
<sst xmlns="http://schemas.openxmlformats.org/spreadsheetml/2006/main" count="307" uniqueCount="97">
  <si>
    <t>EMAB</t>
  </si>
  <si>
    <t>Recursos propios</t>
  </si>
  <si>
    <t>Contratación régimen especial - Régimen especial</t>
  </si>
  <si>
    <t>12 meses</t>
  </si>
  <si>
    <t>PLAN COMPLEMETARIO DE SALUD (AUXILIOS MÉDICOS)</t>
  </si>
  <si>
    <t>DOTACIÓN Y SUMINISTRO A TRABAJO</t>
  </si>
  <si>
    <t>46181544-53101504-53101502-53101602-53101604
-46181605-53111601-53111602</t>
  </si>
  <si>
    <t>PROYECTO FORTALECIMIENTO INSTITUCIONAL</t>
  </si>
  <si>
    <t>80111601-80111620</t>
  </si>
  <si>
    <t>ADQUISICION VEHÍCULO MAQUINARIA Y EQUIPO</t>
  </si>
  <si>
    <t>PROPIEDAD PLANTA Y EQUIPO</t>
  </si>
  <si>
    <t>43211508-56101702-56101504-56101703-56101519</t>
  </si>
  <si>
    <t xml:space="preserve">TECNOLOGÍA LICENCIAS E INFORMÁTICA </t>
  </si>
  <si>
    <t>COSTO DISPOSICION FINAL CLAUSURA Y POSTCLAUSURA</t>
  </si>
  <si>
    <t>80111620-39121321</t>
  </si>
  <si>
    <t>PROYECTOS DE APROVECHAMIENTO</t>
  </si>
  <si>
    <t xml:space="preserve">CAPACITACIÓN </t>
  </si>
  <si>
    <t>86101810-80111504</t>
  </si>
  <si>
    <t>SEGURIDAD Y SALUD  EN EL TRABAJO</t>
  </si>
  <si>
    <t>OTROS CONVENIOS Y CONTRATOS INTERADMINISTRATIVOS</t>
  </si>
  <si>
    <t>Municipal</t>
  </si>
  <si>
    <t>CONVENIO EMERGENCIA SANITARIA</t>
  </si>
  <si>
    <t>80111620-80111614</t>
  </si>
  <si>
    <t>OTROS GASTOS GENERALES</t>
  </si>
  <si>
    <t>MANTENIMIENTO DE INSTALACIONES Y EQUIPOS DE OFICINA</t>
  </si>
  <si>
    <t>VIGILANCIA</t>
  </si>
  <si>
    <t>BIENESTAR SOCIAL</t>
  </si>
  <si>
    <t>SERVICIOS PERSONAL INDIRECTO-SERV TECNICOS</t>
  </si>
  <si>
    <t>SERVICIOS PERSONAL INDIRECTO-HONORARIOS</t>
  </si>
  <si>
    <t>80111601-80111620-84111600-80111607</t>
  </si>
  <si>
    <t>ARRENDAMIENTOS</t>
  </si>
  <si>
    <t>COMUNICACIÓN Y TRANSPORTE</t>
  </si>
  <si>
    <t>SEGUROS</t>
  </si>
  <si>
    <t>IMPRESOS Y PUBLICACIONES</t>
  </si>
  <si>
    <t>OTROS MATERIALES Y SUMINISTROS</t>
  </si>
  <si>
    <t>60105704-44121701-44121804-44111515-14121503-44103105-31201503-31201512-14111514-44121704-44122011-14111507-44121506-44121618</t>
  </si>
  <si>
    <t>COSTO DE DISPOSICIÓN FINAL</t>
  </si>
  <si>
    <t>73152109-80111620-39121321</t>
  </si>
  <si>
    <t xml:space="preserve">COSTO TRATAMIENTO DE LIXIVIADOS </t>
  </si>
  <si>
    <t xml:space="preserve">COSTO LIMPIEZA URBANA POR SUSCRIPTOR </t>
  </si>
  <si>
    <t xml:space="preserve">COSTO DE COMERCIALIZACIÓN FACTURACION Y RECAUDO </t>
  </si>
  <si>
    <t>COSTO DE BARRIDO</t>
  </si>
  <si>
    <t>76121503-80111620</t>
  </si>
  <si>
    <t>COSTO DE RECOLECCIÓN Y TRANSPORTE</t>
  </si>
  <si>
    <t xml:space="preserve">REPARACIÓN DE VEHÍCULOS MAQUINARIA Y EQUIPO </t>
  </si>
  <si>
    <t>78181508-40142000-78181507-25172504-25172503-40161504</t>
  </si>
  <si>
    <t>COMBUSTIBLES Y LUBRICANTES</t>
  </si>
  <si>
    <t>15101506-15101505-15121504</t>
  </si>
  <si>
    <t>ELEMENTOS DE ASEO Y CAFETERÍA</t>
  </si>
  <si>
    <t>50161509-50201706-14111705-52151504-47121701-24111503-47131603-47131801-14111704-14111703-47131618-47131501</t>
  </si>
  <si>
    <t>Datos de contacto del responsable</t>
  </si>
  <si>
    <t>Estado solicitud vigencias futuras</t>
  </si>
  <si>
    <t xml:space="preserve">Valor estimado vigencia actual </t>
  </si>
  <si>
    <t>Valor estimado</t>
  </si>
  <si>
    <t>Fuentes de recurso</t>
  </si>
  <si>
    <t>Modalidad de selección</t>
  </si>
  <si>
    <t>Duración estimada
 del contrato</t>
  </si>
  <si>
    <t>Fecha estimada
 inicio del proceso</t>
  </si>
  <si>
    <t>Descripción</t>
  </si>
  <si>
    <t>Código UNSPSC</t>
  </si>
  <si>
    <t>B. ADQUISICIONES PLANEADAS</t>
  </si>
  <si>
    <t>Fecha actualización del PAA</t>
  </si>
  <si>
    <t>Valor total PAA</t>
  </si>
  <si>
    <t>SMLMV</t>
  </si>
  <si>
    <t>Información de contacto</t>
  </si>
  <si>
    <t>Satisfacer las necesidades de nuestros usuarios, mediante el cumplimiento eficaz y eficiente de los requisitos legales y reglamentarios aplicables, basados en la filosofía del mejoramiento continuo del sistema de gestión de la calidad. Con esto se pretende brindar al accionista la consolidación de la organización, la rentabilidad, el crecimiento y sobrevivencia.</t>
  </si>
  <si>
    <t>Perspectiva estratégica</t>
  </si>
  <si>
    <r>
      <rPr>
        <b/>
        <sz val="10"/>
        <color theme="1"/>
        <rFont val="Arial Narrow"/>
        <family val="2"/>
      </rPr>
      <t>MISIÓN</t>
    </r>
    <r>
      <rPr>
        <sz val="10"/>
        <color theme="1"/>
        <rFont val="Arial Narrow"/>
        <family val="2"/>
      </rPr>
      <t xml:space="preserve">
Somos una empresa comprometida con la construcción de una región sustentable, asegurando soluciones integrales e innovadoras asociadas a la prestación del servicio público de aseo domiciliario con continuidad, eficiencia, calidad, bajo costo, personal competente y nuevas tecnologías, reduciendo los impactos en la salud y el ambiente de los ciudadanos.</t>
    </r>
    <r>
      <rPr>
        <sz val="10"/>
        <color rgb="FFFF0000"/>
        <rFont val="Arial Narrow"/>
        <family val="2"/>
      </rPr>
      <t xml:space="preserve">
</t>
    </r>
    <r>
      <rPr>
        <b/>
        <sz val="10"/>
        <color theme="1"/>
        <rFont val="Arial Narrow"/>
        <family val="2"/>
      </rPr>
      <t>VISIÓN</t>
    </r>
    <r>
      <rPr>
        <sz val="10"/>
        <color rgb="FFFF0000"/>
        <rFont val="Arial Narrow"/>
        <family val="2"/>
      </rPr>
      <t xml:space="preserve">
</t>
    </r>
    <r>
      <rPr>
        <sz val="10"/>
        <color theme="1"/>
        <rFont val="Arial Narrow"/>
        <family val="2"/>
      </rPr>
      <t>En el año 2030 somos una empresa líder a nivel regional en la prestación del servicio público domiciliario de aseo y complementarios, con un modelo de operación por procesos sostenible a en los ámbitos social, económico y ambiental, en continua evolución con la incorporación de tecnologías amigables con el ambiente, posicionados como una empresa, donde la honestidad, el respeto, el compromiso, la diligencia y justicia son los pilares que nos permiten fortalecer la institucionalidad transparente, eficiente y efectiva.</t>
    </r>
  </si>
  <si>
    <t xml:space="preserve">Misión y visión </t>
  </si>
  <si>
    <t>CONTRATACION@EMAB.GOV.CO</t>
  </si>
  <si>
    <t>Correo electrónico</t>
  </si>
  <si>
    <t>7000480-7000488</t>
  </si>
  <si>
    <t>Teléfono</t>
  </si>
  <si>
    <t>Dirección</t>
  </si>
  <si>
    <t>Nombre</t>
  </si>
  <si>
    <t>A. INFORMACION GENERAL DE LA ENTIDAD</t>
  </si>
  <si>
    <t>Empresa de Aseo de Bucaramanga EMAB SA ESP</t>
  </si>
  <si>
    <t>Limite contratación menor cuantía</t>
  </si>
  <si>
    <t>Limite contratación mínima cuantía</t>
  </si>
  <si>
    <t>¿ Se requieren vigencias futuras?</t>
  </si>
  <si>
    <t>Parque intercambiador vial avenida quebrada seca 
con carrera 15, barrio granada</t>
  </si>
  <si>
    <t>El principal objetivo del Plan Anual de Adquisiciones es permitir que la entidad estatal aumente la probabilidad de
 lograr mejores condiciones de competencia a través de la partcipación de un mayor número de operadores económicos interesados en los procesos de selección que se van a adelantar durante el año fiscal, y que el Estado cuente con información suficiente para realizar compras coordinadas</t>
  </si>
  <si>
    <t>El Plan Anual de Adquisiciones es un documento de naturaleza informativa y las adqusiciónes incluidas en el mismo pueden ser canceladas revisadas o modificadas. Esta información no representa compromiso u obligación alguna por parte de la entidad estatal no la compromete a adquirir los biene , obras y servicios en él señalados</t>
  </si>
  <si>
    <t>PROYECTO BIOCOMPOST</t>
  </si>
  <si>
    <t>NA</t>
  </si>
  <si>
    <t>No</t>
  </si>
  <si>
    <t>40141700-80111600</t>
  </si>
  <si>
    <t>43201809-43211711-43202010-43231513-4323107</t>
  </si>
  <si>
    <t>40141700-76121501-76121503-80111600</t>
  </si>
  <si>
    <t>72152005-72152605-72153002-801111809-72154032-40101701-72101511</t>
  </si>
  <si>
    <t>+</t>
  </si>
  <si>
    <t xml:space="preserve"> </t>
  </si>
  <si>
    <t>PUBLICIDAD Y MEDIOS</t>
  </si>
  <si>
    <t>BENEFICIO SINDICAL</t>
  </si>
  <si>
    <t>FORTALECIMIENTO DE ACTIVIDADES PARA SERVICIOS DE ASEO</t>
  </si>
  <si>
    <t xml:space="preserve">Presupuesto 2026 </t>
  </si>
  <si>
    <t>32101617-43232003-53111601-53111602-53112101-
53112102-49161504-49161505-49161608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</si>
</sst>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4" formatCode="_-&quot;$&quot;\ * #,##0.00_-;\-&quot;$&quot;\ * #,##0.00_-;_-&quot;$&quot;\ * &quot;-&quot;??_-;_-@_-"/>
    <numFmt numFmtId="43" formatCode="_-* #,##0.00_-;\-* #,##0.00_-;_-* &quot;-&quot;??_-;_-@_-"/>
    <numFmt numFmtId="164" formatCode="_-* #,##0_-;\-* #,##0_-;_-* &quot;-&quot;??_-;_-@_-"/>
    <numFmt numFmtId="165" formatCode="_(&quot;$&quot;\ * #,##0_);_(&quot;$&quot;\ * \(#,##0\);_(&quot;$&quot;\ * &quot;-&quot;_);_(@_)"/>
    <numFmt numFmtId="166" formatCode="hh\:mm\:ss\ \a\.m\./\p\.m\."/>
  </numFmts>
  <fonts count="10" x14ac:knownFonts="1">
    <font>
      <sz val="11"/>
      <color theme="1"/>
      <name val="Calibri"/>
      <family val="2"/>
      <scheme val="minor"/>
    </font>
    <font>
      <sz val="11"/>
      <color theme="1"/>
      <name val="Calibri"/>
      <family val="2"/>
      <scheme val="minor"/>
    </font>
    <font>
      <sz val="10"/>
      <color theme="1"/>
      <name val="Arial Narrow"/>
      <family val="2"/>
    </font>
    <font>
      <sz val="10"/>
      <name val="Arial Narrow"/>
      <family val="2"/>
    </font>
    <font>
      <b/>
      <sz val="10"/>
      <color theme="1"/>
      <name val="Arial Narrow"/>
      <family val="2"/>
    </font>
    <font>
      <sz val="10"/>
      <color rgb="FFFF0000"/>
      <name val="Arial Narrow"/>
      <family val="2"/>
    </font>
    <font>
      <u/>
      <sz val="11"/>
      <color theme="10"/>
      <name val="Calibri"/>
      <family val="2"/>
      <scheme val="minor"/>
    </font>
    <font>
      <sz val="10"/>
      <color rgb="FF000000"/>
      <name val="Arial Narrow"/>
      <family val="2"/>
    </font>
    <font>
      <u/>
      <sz val="10"/>
      <color theme="10"/>
      <name val="Arial Narrow"/>
      <family val="2"/>
    </font>
    <font>
      <sz val="8"/>
      <name val="Calibri"/>
      <family val="2"/>
      <scheme val="minor"/>
    </font>
  </fonts>
  <fills count="4">
    <fill>
      <patternFill patternType="none"/>
    </fill>
    <fill>
      <patternFill patternType="gray125"/>
    </fill>
    <fill>
      <patternFill patternType="solid">
        <fgColor theme="6"/>
        <bgColor indexed="64"/>
      </patternFill>
    </fill>
    <fill>
      <patternFill patternType="solid">
        <fgColor theme="9" tint="0.39997558519241921"/>
        <bgColor indexed="64"/>
      </patternFill>
    </fill>
  </fills>
  <borders count="12">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cellStyleXfs>
  <cellXfs count="58">
    <xf numFmtId="0" fontId="0" fillId="0" borderId="0" xfId="0"/>
    <xf numFmtId="0" fontId="2" fillId="0" borderId="0" xfId="0" applyFont="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4" fontId="2" fillId="0" borderId="2" xfId="0" applyNumberFormat="1"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64" fontId="2" fillId="0" borderId="5" xfId="0" applyNumberFormat="1" applyFont="1" applyBorder="1" applyAlignment="1">
      <alignment horizontal="left" vertical="center" wrapText="1"/>
    </xf>
    <xf numFmtId="0" fontId="2" fillId="0" borderId="6" xfId="0" applyFont="1" applyBorder="1" applyAlignment="1">
      <alignment vertical="center" wrapText="1"/>
    </xf>
    <xf numFmtId="0" fontId="2" fillId="0" borderId="6" xfId="0" applyFont="1" applyBorder="1" applyAlignment="1">
      <alignment horizontal="left"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165" fontId="4" fillId="3" borderId="8" xfId="2" applyFont="1" applyFill="1" applyBorder="1" applyAlignment="1">
      <alignment horizontal="center" vertical="center" wrapText="1"/>
    </xf>
    <xf numFmtId="0" fontId="4" fillId="3" borderId="9" xfId="0" applyFont="1" applyFill="1" applyBorder="1" applyAlignment="1">
      <alignment horizontal="center" vertical="center" wrapText="1"/>
    </xf>
    <xf numFmtId="166" fontId="4" fillId="0" borderId="0" xfId="0" applyNumberFormat="1" applyFont="1" applyFill="1" applyBorder="1" applyAlignment="1">
      <alignment horizontal="center" vertical="center" wrapText="1"/>
    </xf>
    <xf numFmtId="166" fontId="4" fillId="0" borderId="0" xfId="0" applyNumberFormat="1" applyFont="1" applyFill="1" applyBorder="1" applyAlignment="1">
      <alignment vertical="center" wrapText="1"/>
    </xf>
    <xf numFmtId="166" fontId="4" fillId="0" borderId="10" xfId="0" applyNumberFormat="1" applyFont="1" applyFill="1" applyBorder="1" applyAlignment="1">
      <alignment vertical="center" wrapText="1"/>
    </xf>
    <xf numFmtId="14" fontId="2" fillId="0" borderId="1" xfId="0" applyNumberFormat="1" applyFont="1" applyBorder="1" applyAlignment="1">
      <alignment vertical="center"/>
    </xf>
    <xf numFmtId="0" fontId="4" fillId="0" borderId="3" xfId="0" applyFont="1" applyBorder="1" applyAlignment="1">
      <alignment vertical="center"/>
    </xf>
    <xf numFmtId="164" fontId="2" fillId="0" borderId="4" xfId="1" applyNumberFormat="1" applyFont="1" applyBorder="1" applyAlignment="1">
      <alignment vertical="center"/>
    </xf>
    <xf numFmtId="0" fontId="4" fillId="0" borderId="6" xfId="0" applyFont="1" applyBorder="1" applyAlignment="1">
      <alignment vertical="center"/>
    </xf>
    <xf numFmtId="0" fontId="4" fillId="0" borderId="0" xfId="0" applyFont="1" applyAlignment="1">
      <alignment horizontal="center" vertical="center"/>
    </xf>
    <xf numFmtId="0" fontId="2" fillId="0" borderId="4" xfId="0" applyFont="1" applyBorder="1" applyAlignment="1">
      <alignment vertical="center"/>
    </xf>
    <xf numFmtId="164" fontId="4" fillId="0" borderId="0" xfId="1" applyNumberFormat="1" applyFont="1" applyAlignment="1">
      <alignment horizontal="center" vertical="center"/>
    </xf>
    <xf numFmtId="0" fontId="2" fillId="0" borderId="4" xfId="0" applyFont="1" applyBorder="1" applyAlignment="1">
      <alignment vertical="center" wrapText="1"/>
    </xf>
    <xf numFmtId="0" fontId="5" fillId="0" borderId="4" xfId="0" applyFont="1" applyBorder="1" applyAlignment="1">
      <alignment horizontal="left" vertical="top" wrapText="1"/>
    </xf>
    <xf numFmtId="0" fontId="2" fillId="0" borderId="7"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vertical="center" wrapText="1"/>
    </xf>
    <xf numFmtId="0" fontId="2" fillId="0" borderId="0" xfId="0" applyFont="1" applyFill="1" applyAlignment="1">
      <alignment vertical="center" wrapText="1"/>
    </xf>
    <xf numFmtId="0" fontId="2" fillId="2" borderId="0" xfId="0" applyFont="1" applyFill="1" applyAlignment="1">
      <alignment vertical="center" wrapText="1"/>
    </xf>
    <xf numFmtId="0" fontId="2" fillId="0" borderId="6" xfId="0" applyFont="1" applyFill="1" applyBorder="1" applyAlignment="1">
      <alignment horizontal="left" vertical="center" wrapText="1"/>
    </xf>
    <xf numFmtId="0" fontId="3" fillId="0" borderId="5" xfId="0" applyFont="1" applyFill="1" applyBorder="1" applyAlignment="1">
      <alignment horizontal="left" vertical="center" wrapText="1"/>
    </xf>
    <xf numFmtId="164" fontId="2" fillId="0" borderId="5" xfId="1" applyNumberFormat="1" applyFont="1" applyFill="1" applyBorder="1" applyAlignment="1">
      <alignment vertical="center"/>
    </xf>
    <xf numFmtId="0" fontId="8" fillId="0" borderId="4" xfId="3" applyFont="1" applyBorder="1" applyAlignment="1">
      <alignment vertical="center"/>
    </xf>
    <xf numFmtId="0" fontId="2" fillId="0" borderId="5" xfId="0" applyFont="1" applyFill="1" applyBorder="1" applyAlignment="1">
      <alignment horizontal="left" vertical="center" wrapText="1"/>
    </xf>
    <xf numFmtId="0" fontId="2" fillId="0" borderId="6" xfId="0" applyFont="1" applyBorder="1" applyAlignment="1">
      <alignment horizontal="left" vertical="center"/>
    </xf>
    <xf numFmtId="17"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3" fontId="2" fillId="0" borderId="5" xfId="3" applyNumberFormat="1" applyFont="1" applyFill="1" applyBorder="1" applyAlignment="1">
      <alignment horizontal="right" vertical="center" wrapText="1"/>
    </xf>
    <xf numFmtId="3" fontId="2" fillId="0" borderId="5" xfId="3" applyNumberFormat="1" applyFont="1" applyFill="1" applyBorder="1" applyAlignment="1" applyProtection="1">
      <alignment horizontal="right" vertical="center" wrapText="1"/>
    </xf>
    <xf numFmtId="3" fontId="2" fillId="0" borderId="5" xfId="4" applyNumberFormat="1" applyFont="1" applyFill="1" applyBorder="1" applyAlignment="1">
      <alignment horizontal="right" vertical="center"/>
    </xf>
    <xf numFmtId="3" fontId="3" fillId="0" borderId="5" xfId="4" applyNumberFormat="1" applyFont="1" applyFill="1" applyBorder="1" applyAlignment="1">
      <alignment horizontal="right" vertical="center"/>
    </xf>
    <xf numFmtId="3" fontId="2" fillId="0" borderId="5" xfId="4" applyNumberFormat="1" applyFont="1" applyFill="1" applyBorder="1" applyAlignment="1">
      <alignment horizontal="right" vertical="center" wrapText="1"/>
    </xf>
    <xf numFmtId="3" fontId="2" fillId="0" borderId="5" xfId="0" applyNumberFormat="1" applyFont="1" applyFill="1" applyBorder="1" applyAlignment="1">
      <alignment horizontal="right" vertical="center" wrapText="1"/>
    </xf>
    <xf numFmtId="3" fontId="3" fillId="0" borderId="5" xfId="5" applyNumberFormat="1" applyFont="1" applyFill="1" applyBorder="1" applyAlignment="1">
      <alignment vertical="center"/>
    </xf>
    <xf numFmtId="3" fontId="2" fillId="0" borderId="5" xfId="5" applyNumberFormat="1" applyFont="1" applyFill="1" applyBorder="1" applyAlignment="1">
      <alignment vertical="center"/>
    </xf>
    <xf numFmtId="3" fontId="2" fillId="0" borderId="5" xfId="6" applyNumberFormat="1" applyFont="1" applyFill="1" applyBorder="1" applyAlignment="1">
      <alignment horizontal="right" vertical="center" wrapText="1"/>
    </xf>
    <xf numFmtId="0" fontId="2" fillId="0" borderId="2" xfId="0" applyFont="1" applyFill="1" applyBorder="1" applyAlignment="1">
      <alignment horizontal="left"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43" fontId="2" fillId="0" borderId="2" xfId="1" applyFont="1" applyFill="1" applyBorder="1" applyAlignment="1">
      <alignment vertical="center"/>
    </xf>
  </cellXfs>
  <cellStyles count="7">
    <cellStyle name="Hipervínculo" xfId="3" builtinId="8"/>
    <cellStyle name="Millares" xfId="1" builtinId="3"/>
    <cellStyle name="Moneda [0]" xfId="2" builtinId="7"/>
    <cellStyle name="Moneda [0] 2" xfId="4" xr:uid="{8C910E19-5096-4944-BBD6-85EA91704714}"/>
    <cellStyle name="Moneda [0] 3" xfId="6" xr:uid="{37F027C2-CE87-4CD0-A1E5-592A02B483A5}"/>
    <cellStyle name="Moneda 3" xfId="5" xr:uid="{5129D4F5-8C7E-4A4F-8309-99E1A398F4DC}"/>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ON@EMAB.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AQ54"/>
  <sheetViews>
    <sheetView tabSelected="1" zoomScaleNormal="100" workbookViewId="0">
      <selection activeCell="L54" sqref="B2:L54"/>
    </sheetView>
  </sheetViews>
  <sheetFormatPr baseColWidth="10" defaultColWidth="19.7109375" defaultRowHeight="12.75" customHeight="1" x14ac:dyDescent="0.25"/>
  <cols>
    <col min="1" max="1" width="10.42578125" style="1" customWidth="1"/>
    <col min="2" max="2" width="37.85546875" style="1" customWidth="1"/>
    <col min="3" max="3" width="47.85546875" style="1" customWidth="1"/>
    <col min="4" max="4" width="14.85546875" style="1" customWidth="1"/>
    <col min="5" max="5" width="15" style="1" customWidth="1"/>
    <col min="6" max="6" width="35" style="1" customWidth="1"/>
    <col min="7" max="7" width="15.5703125" style="1" customWidth="1"/>
    <col min="8" max="8" width="13.7109375" style="1" bestFit="1" customWidth="1"/>
    <col min="9" max="9" width="12.7109375" style="1" bestFit="1" customWidth="1"/>
    <col min="10" max="10" width="15" style="1" bestFit="1" customWidth="1"/>
    <col min="11" max="11" width="14" style="1" bestFit="1" customWidth="1"/>
    <col min="12" max="12" width="14.85546875" style="1" customWidth="1"/>
    <col min="13" max="43" width="19.7109375" style="1" customWidth="1"/>
    <col min="44" max="16384" width="19.7109375" style="1"/>
  </cols>
  <sheetData>
    <row r="1" spans="1:15" ht="12.75" customHeight="1" thickBot="1" x14ac:dyDescent="0.3"/>
    <row r="2" spans="1:15" ht="12.75" customHeight="1" thickBot="1" x14ac:dyDescent="0.3">
      <c r="B2" s="29" t="s">
        <v>75</v>
      </c>
    </row>
    <row r="3" spans="1:15" ht="12.75" customHeight="1" thickBot="1" x14ac:dyDescent="0.3"/>
    <row r="4" spans="1:15" ht="12.75" customHeight="1" x14ac:dyDescent="0.25">
      <c r="B4" s="28" t="s">
        <v>74</v>
      </c>
      <c r="C4" s="27" t="s">
        <v>76</v>
      </c>
    </row>
    <row r="5" spans="1:15" ht="25.5" x14ac:dyDescent="0.25">
      <c r="B5" s="21" t="s">
        <v>73</v>
      </c>
      <c r="C5" s="25" t="s">
        <v>80</v>
      </c>
    </row>
    <row r="6" spans="1:15" ht="12.75" customHeight="1" x14ac:dyDescent="0.25">
      <c r="B6" s="21" t="s">
        <v>72</v>
      </c>
      <c r="C6" s="23" t="s">
        <v>71</v>
      </c>
    </row>
    <row r="7" spans="1:15" ht="13.5" thickBot="1" x14ac:dyDescent="0.3">
      <c r="B7" s="21" t="s">
        <v>70</v>
      </c>
      <c r="C7" s="38" t="s">
        <v>69</v>
      </c>
    </row>
    <row r="8" spans="1:15" ht="230.25" thickBot="1" x14ac:dyDescent="0.3">
      <c r="B8" s="21" t="s">
        <v>68</v>
      </c>
      <c r="C8" s="26" t="s">
        <v>67</v>
      </c>
      <c r="F8" s="31" t="s">
        <v>81</v>
      </c>
    </row>
    <row r="9" spans="1:15" ht="113.25" customHeight="1" thickBot="1" x14ac:dyDescent="0.3">
      <c r="B9" s="21" t="s">
        <v>66</v>
      </c>
      <c r="C9" s="25" t="s">
        <v>65</v>
      </c>
      <c r="F9" s="30" t="s">
        <v>82</v>
      </c>
      <c r="N9" s="24">
        <v>88619971811</v>
      </c>
      <c r="O9" s="24">
        <f>N9/1750905</f>
        <v>50613.809322036315</v>
      </c>
    </row>
    <row r="10" spans="1:15" x14ac:dyDescent="0.25">
      <c r="A10" s="1" t="s">
        <v>90</v>
      </c>
      <c r="B10" s="21" t="s">
        <v>64</v>
      </c>
      <c r="C10" s="23" t="s">
        <v>76</v>
      </c>
      <c r="N10" s="22" t="s">
        <v>95</v>
      </c>
      <c r="O10" s="22" t="s">
        <v>63</v>
      </c>
    </row>
    <row r="11" spans="1:15" ht="12.75" customHeight="1" x14ac:dyDescent="0.25">
      <c r="B11" s="21" t="s">
        <v>62</v>
      </c>
      <c r="C11" s="20">
        <f>SUM(H19:H54)</f>
        <v>62120353939</v>
      </c>
    </row>
    <row r="12" spans="1:15" ht="12.75" customHeight="1" x14ac:dyDescent="0.25">
      <c r="B12" s="21" t="s">
        <v>77</v>
      </c>
      <c r="C12" s="20">
        <f>2000*1750905</f>
        <v>3501810000</v>
      </c>
    </row>
    <row r="13" spans="1:15" ht="12.75" customHeight="1" x14ac:dyDescent="0.25">
      <c r="B13" s="21" t="s">
        <v>78</v>
      </c>
      <c r="C13" s="20">
        <f>125*1750905</f>
        <v>218863125</v>
      </c>
    </row>
    <row r="14" spans="1:15" ht="12.75" customHeight="1" thickBot="1" x14ac:dyDescent="0.3">
      <c r="B14" s="19" t="s">
        <v>61</v>
      </c>
      <c r="C14" s="18">
        <v>46042</v>
      </c>
    </row>
    <row r="15" spans="1:15" ht="12.75" customHeight="1" thickBot="1" x14ac:dyDescent="0.3"/>
    <row r="16" spans="1:15" s="32" customFormat="1" ht="13.5" thickBot="1" x14ac:dyDescent="0.3">
      <c r="B16" s="17" t="s">
        <v>60</v>
      </c>
      <c r="C16" s="15"/>
      <c r="D16" s="15"/>
      <c r="E16" s="15"/>
      <c r="F16" s="15"/>
      <c r="G16" s="15"/>
      <c r="H16" s="15"/>
      <c r="I16" s="15"/>
      <c r="J16" s="15"/>
      <c r="K16" s="15"/>
      <c r="L16" s="15"/>
    </row>
    <row r="17" spans="1:43" s="32" customFormat="1" ht="13.5" thickBot="1" x14ac:dyDescent="0.3">
      <c r="B17" s="16"/>
      <c r="C17" s="15"/>
      <c r="D17" s="15"/>
      <c r="E17" s="15"/>
      <c r="F17" s="15"/>
      <c r="G17" s="15"/>
      <c r="H17" s="15"/>
      <c r="I17" s="15"/>
      <c r="J17" s="15"/>
      <c r="K17" s="15"/>
      <c r="L17" s="15"/>
    </row>
    <row r="18" spans="1:43" s="34" customFormat="1" ht="25.5" x14ac:dyDescent="0.25">
      <c r="A18" s="33"/>
      <c r="B18" s="14" t="s">
        <v>59</v>
      </c>
      <c r="C18" s="12" t="s">
        <v>58</v>
      </c>
      <c r="D18" s="12" t="s">
        <v>57</v>
      </c>
      <c r="E18" s="12" t="s">
        <v>56</v>
      </c>
      <c r="F18" s="12" t="s">
        <v>55</v>
      </c>
      <c r="G18" s="12" t="s">
        <v>54</v>
      </c>
      <c r="H18" s="13" t="s">
        <v>53</v>
      </c>
      <c r="I18" s="12" t="s">
        <v>52</v>
      </c>
      <c r="J18" s="12" t="s">
        <v>79</v>
      </c>
      <c r="K18" s="12" t="s">
        <v>51</v>
      </c>
      <c r="L18" s="11" t="s">
        <v>50</v>
      </c>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row>
    <row r="19" spans="1:43" ht="38.25" x14ac:dyDescent="0.25">
      <c r="B19" s="10" t="s">
        <v>49</v>
      </c>
      <c r="C19" s="39" t="s">
        <v>48</v>
      </c>
      <c r="D19" s="41">
        <v>46023</v>
      </c>
      <c r="E19" s="42" t="s">
        <v>3</v>
      </c>
      <c r="F19" s="43" t="s">
        <v>2</v>
      </c>
      <c r="G19" s="42" t="s">
        <v>1</v>
      </c>
      <c r="H19" s="44">
        <v>87000000</v>
      </c>
      <c r="I19" s="8">
        <f t="shared" ref="I19:I54" si="0">H19</f>
        <v>87000000</v>
      </c>
      <c r="J19" s="7" t="s">
        <v>85</v>
      </c>
      <c r="K19" s="7" t="s">
        <v>84</v>
      </c>
      <c r="L19" s="6" t="s">
        <v>0</v>
      </c>
    </row>
    <row r="20" spans="1:43" s="32" customFormat="1" x14ac:dyDescent="0.25">
      <c r="B20" s="10" t="s">
        <v>47</v>
      </c>
      <c r="C20" s="39" t="s">
        <v>46</v>
      </c>
      <c r="D20" s="41">
        <v>46023</v>
      </c>
      <c r="E20" s="42" t="s">
        <v>3</v>
      </c>
      <c r="F20" s="43" t="s">
        <v>2</v>
      </c>
      <c r="G20" s="42" t="s">
        <v>1</v>
      </c>
      <c r="H20" s="44">
        <v>1773393494</v>
      </c>
      <c r="I20" s="8">
        <f t="shared" si="0"/>
        <v>1773393494</v>
      </c>
      <c r="J20" s="7" t="s">
        <v>85</v>
      </c>
      <c r="K20" s="7" t="s">
        <v>84</v>
      </c>
      <c r="L20" s="6" t="s">
        <v>0</v>
      </c>
    </row>
    <row r="21" spans="1:43" s="32" customFormat="1" ht="25.5" x14ac:dyDescent="0.25">
      <c r="A21" s="1"/>
      <c r="B21" s="10" t="s">
        <v>45</v>
      </c>
      <c r="C21" s="39" t="s">
        <v>44</v>
      </c>
      <c r="D21" s="41">
        <v>46023</v>
      </c>
      <c r="E21" s="42" t="s">
        <v>3</v>
      </c>
      <c r="F21" s="43" t="s">
        <v>2</v>
      </c>
      <c r="G21" s="42" t="s">
        <v>1</v>
      </c>
      <c r="H21" s="44">
        <v>3390848297</v>
      </c>
      <c r="I21" s="8">
        <f t="shared" si="0"/>
        <v>3390848297</v>
      </c>
      <c r="J21" s="7" t="s">
        <v>85</v>
      </c>
      <c r="K21" s="7" t="s">
        <v>84</v>
      </c>
      <c r="L21" s="6" t="s">
        <v>0</v>
      </c>
    </row>
    <row r="22" spans="1:43" s="32" customFormat="1" x14ac:dyDescent="0.25">
      <c r="B22" s="10" t="s">
        <v>88</v>
      </c>
      <c r="C22" s="39" t="s">
        <v>43</v>
      </c>
      <c r="D22" s="41">
        <v>46023</v>
      </c>
      <c r="E22" s="42" t="s">
        <v>3</v>
      </c>
      <c r="F22" s="43" t="s">
        <v>2</v>
      </c>
      <c r="G22" s="42" t="s">
        <v>1</v>
      </c>
      <c r="H22" s="44">
        <v>9886786000</v>
      </c>
      <c r="I22" s="8">
        <f t="shared" si="0"/>
        <v>9886786000</v>
      </c>
      <c r="J22" s="7" t="s">
        <v>85</v>
      </c>
      <c r="K22" s="7" t="s">
        <v>84</v>
      </c>
      <c r="L22" s="6" t="s">
        <v>0</v>
      </c>
    </row>
    <row r="23" spans="1:43" s="32" customFormat="1" x14ac:dyDescent="0.25">
      <c r="A23" s="1"/>
      <c r="B23" s="10" t="s">
        <v>42</v>
      </c>
      <c r="C23" s="39" t="s">
        <v>41</v>
      </c>
      <c r="D23" s="41">
        <v>46023</v>
      </c>
      <c r="E23" s="42" t="s">
        <v>3</v>
      </c>
      <c r="F23" s="43" t="s">
        <v>2</v>
      </c>
      <c r="G23" s="42" t="s">
        <v>1</v>
      </c>
      <c r="H23" s="44">
        <v>11389096000</v>
      </c>
      <c r="I23" s="8">
        <f t="shared" si="0"/>
        <v>11389096000</v>
      </c>
      <c r="J23" s="7" t="s">
        <v>85</v>
      </c>
      <c r="K23" s="7" t="s">
        <v>84</v>
      </c>
      <c r="L23" s="6" t="s">
        <v>0</v>
      </c>
    </row>
    <row r="24" spans="1:43" s="32" customFormat="1" x14ac:dyDescent="0.25">
      <c r="B24" s="10">
        <v>80111620</v>
      </c>
      <c r="C24" s="39" t="s">
        <v>40</v>
      </c>
      <c r="D24" s="41">
        <v>46023</v>
      </c>
      <c r="E24" s="42" t="s">
        <v>3</v>
      </c>
      <c r="F24" s="43" t="s">
        <v>2</v>
      </c>
      <c r="G24" s="42" t="s">
        <v>1</v>
      </c>
      <c r="H24" s="44">
        <v>5229191867</v>
      </c>
      <c r="I24" s="8">
        <f t="shared" si="0"/>
        <v>5229191867</v>
      </c>
      <c r="J24" s="7" t="s">
        <v>85</v>
      </c>
      <c r="K24" s="7" t="s">
        <v>84</v>
      </c>
      <c r="L24" s="6" t="s">
        <v>0</v>
      </c>
    </row>
    <row r="25" spans="1:43" s="32" customFormat="1" x14ac:dyDescent="0.25">
      <c r="A25" s="1"/>
      <c r="B25" s="10">
        <v>80111620</v>
      </c>
      <c r="C25" s="39" t="s">
        <v>39</v>
      </c>
      <c r="D25" s="41">
        <v>46023</v>
      </c>
      <c r="E25" s="42" t="s">
        <v>3</v>
      </c>
      <c r="F25" s="43" t="s">
        <v>2</v>
      </c>
      <c r="G25" s="42" t="s">
        <v>1</v>
      </c>
      <c r="H25" s="45">
        <v>2984143725</v>
      </c>
      <c r="I25" s="8">
        <f t="shared" si="0"/>
        <v>2984143725</v>
      </c>
      <c r="J25" s="7" t="s">
        <v>85</v>
      </c>
      <c r="K25" s="7" t="s">
        <v>84</v>
      </c>
      <c r="L25" s="6" t="s">
        <v>0</v>
      </c>
    </row>
    <row r="26" spans="1:43" s="32" customFormat="1" x14ac:dyDescent="0.25">
      <c r="B26" s="10" t="s">
        <v>86</v>
      </c>
      <c r="C26" s="39" t="s">
        <v>38</v>
      </c>
      <c r="D26" s="41">
        <v>46023</v>
      </c>
      <c r="E26" s="42" t="s">
        <v>3</v>
      </c>
      <c r="F26" s="43" t="s">
        <v>2</v>
      </c>
      <c r="G26" s="42" t="s">
        <v>1</v>
      </c>
      <c r="H26" s="45">
        <v>3362891068</v>
      </c>
      <c r="I26" s="8">
        <f t="shared" si="0"/>
        <v>3362891068</v>
      </c>
      <c r="J26" s="7" t="s">
        <v>85</v>
      </c>
      <c r="K26" s="7" t="s">
        <v>84</v>
      </c>
      <c r="L26" s="6" t="s">
        <v>0</v>
      </c>
    </row>
    <row r="27" spans="1:43" s="32" customFormat="1" x14ac:dyDescent="0.25">
      <c r="A27" s="1"/>
      <c r="B27" s="10" t="s">
        <v>37</v>
      </c>
      <c r="C27" s="39" t="s">
        <v>36</v>
      </c>
      <c r="D27" s="41">
        <v>46023</v>
      </c>
      <c r="E27" s="42" t="s">
        <v>3</v>
      </c>
      <c r="F27" s="43" t="s">
        <v>2</v>
      </c>
      <c r="G27" s="42" t="s">
        <v>1</v>
      </c>
      <c r="H27" s="45">
        <v>8880608368</v>
      </c>
      <c r="I27" s="8">
        <f t="shared" si="0"/>
        <v>8880608368</v>
      </c>
      <c r="J27" s="7" t="s">
        <v>85</v>
      </c>
      <c r="K27" s="7" t="s">
        <v>84</v>
      </c>
      <c r="L27" s="6" t="s">
        <v>0</v>
      </c>
    </row>
    <row r="28" spans="1:43" s="32" customFormat="1" ht="51" x14ac:dyDescent="0.25">
      <c r="A28" s="1"/>
      <c r="B28" s="10" t="s">
        <v>35</v>
      </c>
      <c r="C28" s="39" t="s">
        <v>34</v>
      </c>
      <c r="D28" s="41">
        <v>46023</v>
      </c>
      <c r="E28" s="42" t="s">
        <v>3</v>
      </c>
      <c r="F28" s="43" t="s">
        <v>2</v>
      </c>
      <c r="G28" s="42" t="s">
        <v>1</v>
      </c>
      <c r="H28" s="44">
        <v>126000000</v>
      </c>
      <c r="I28" s="8">
        <f t="shared" si="0"/>
        <v>126000000</v>
      </c>
      <c r="J28" s="7" t="s">
        <v>85</v>
      </c>
      <c r="K28" s="7" t="s">
        <v>84</v>
      </c>
      <c r="L28" s="6" t="s">
        <v>0</v>
      </c>
    </row>
    <row r="29" spans="1:43" x14ac:dyDescent="0.25">
      <c r="A29" s="32"/>
      <c r="B29" s="10">
        <v>80141630</v>
      </c>
      <c r="C29" s="39" t="s">
        <v>33</v>
      </c>
      <c r="D29" s="41">
        <v>46023</v>
      </c>
      <c r="E29" s="42" t="s">
        <v>3</v>
      </c>
      <c r="F29" s="43" t="s">
        <v>2</v>
      </c>
      <c r="G29" s="42" t="s">
        <v>1</v>
      </c>
      <c r="H29" s="46">
        <v>42850000</v>
      </c>
      <c r="I29" s="8">
        <f t="shared" si="0"/>
        <v>42850000</v>
      </c>
      <c r="J29" s="7" t="s">
        <v>85</v>
      </c>
      <c r="K29" s="7" t="s">
        <v>84</v>
      </c>
      <c r="L29" s="6" t="s">
        <v>0</v>
      </c>
    </row>
    <row r="30" spans="1:43" x14ac:dyDescent="0.25">
      <c r="B30" s="10">
        <v>84131500</v>
      </c>
      <c r="C30" s="39" t="s">
        <v>32</v>
      </c>
      <c r="D30" s="41">
        <v>46023</v>
      </c>
      <c r="E30" s="42" t="s">
        <v>3</v>
      </c>
      <c r="F30" s="43" t="s">
        <v>2</v>
      </c>
      <c r="G30" s="42" t="s">
        <v>1</v>
      </c>
      <c r="H30" s="47">
        <v>1267000000</v>
      </c>
      <c r="I30" s="8">
        <f t="shared" si="0"/>
        <v>1267000000</v>
      </c>
      <c r="J30" s="7" t="s">
        <v>85</v>
      </c>
      <c r="K30" s="7" t="s">
        <v>84</v>
      </c>
      <c r="L30" s="6" t="s">
        <v>0</v>
      </c>
    </row>
    <row r="31" spans="1:43" x14ac:dyDescent="0.25">
      <c r="A31" s="32"/>
      <c r="B31" s="10">
        <v>78102206</v>
      </c>
      <c r="C31" s="39" t="s">
        <v>31</v>
      </c>
      <c r="D31" s="41">
        <v>46023</v>
      </c>
      <c r="E31" s="42" t="s">
        <v>3</v>
      </c>
      <c r="F31" s="43" t="s">
        <v>2</v>
      </c>
      <c r="G31" s="42" t="s">
        <v>1</v>
      </c>
      <c r="H31" s="46">
        <v>5000000</v>
      </c>
      <c r="I31" s="8">
        <f t="shared" si="0"/>
        <v>5000000</v>
      </c>
      <c r="J31" s="7" t="s">
        <v>85</v>
      </c>
      <c r="K31" s="7" t="s">
        <v>84</v>
      </c>
      <c r="L31" s="6" t="s">
        <v>0</v>
      </c>
      <c r="P31" s="1" t="s">
        <v>91</v>
      </c>
    </row>
    <row r="32" spans="1:43" s="32" customFormat="1" x14ac:dyDescent="0.25">
      <c r="B32" s="10">
        <v>80131502</v>
      </c>
      <c r="C32" s="39" t="s">
        <v>30</v>
      </c>
      <c r="D32" s="41">
        <v>46023</v>
      </c>
      <c r="E32" s="42" t="s">
        <v>3</v>
      </c>
      <c r="F32" s="43" t="s">
        <v>2</v>
      </c>
      <c r="G32" s="42" t="s">
        <v>1</v>
      </c>
      <c r="H32" s="48">
        <v>66000000</v>
      </c>
      <c r="I32" s="8">
        <f t="shared" si="0"/>
        <v>66000000</v>
      </c>
      <c r="J32" s="7" t="s">
        <v>85</v>
      </c>
      <c r="K32" s="7" t="s">
        <v>84</v>
      </c>
      <c r="L32" s="6" t="s">
        <v>0</v>
      </c>
    </row>
    <row r="33" spans="1:12" s="32" customFormat="1" x14ac:dyDescent="0.25">
      <c r="A33" s="1"/>
      <c r="B33" s="10" t="s">
        <v>29</v>
      </c>
      <c r="C33" s="39" t="s">
        <v>28</v>
      </c>
      <c r="D33" s="41">
        <v>46023</v>
      </c>
      <c r="E33" s="42" t="s">
        <v>3</v>
      </c>
      <c r="F33" s="43" t="s">
        <v>2</v>
      </c>
      <c r="G33" s="42" t="s">
        <v>1</v>
      </c>
      <c r="H33" s="45">
        <v>1197660000</v>
      </c>
      <c r="I33" s="8">
        <f t="shared" si="0"/>
        <v>1197660000</v>
      </c>
      <c r="J33" s="7" t="s">
        <v>85</v>
      </c>
      <c r="K33" s="7" t="s">
        <v>84</v>
      </c>
      <c r="L33" s="6" t="s">
        <v>0</v>
      </c>
    </row>
    <row r="34" spans="1:12" s="32" customFormat="1" x14ac:dyDescent="0.25">
      <c r="B34" s="10">
        <v>80111604</v>
      </c>
      <c r="C34" s="39" t="s">
        <v>27</v>
      </c>
      <c r="D34" s="41">
        <v>46023</v>
      </c>
      <c r="E34" s="42" t="s">
        <v>3</v>
      </c>
      <c r="F34" s="43" t="s">
        <v>2</v>
      </c>
      <c r="G34" s="42" t="s">
        <v>1</v>
      </c>
      <c r="H34" s="48">
        <v>811200000</v>
      </c>
      <c r="I34" s="8">
        <f t="shared" si="0"/>
        <v>811200000</v>
      </c>
      <c r="J34" s="7" t="s">
        <v>85</v>
      </c>
      <c r="K34" s="7" t="s">
        <v>84</v>
      </c>
      <c r="L34" s="6" t="s">
        <v>0</v>
      </c>
    </row>
    <row r="35" spans="1:12" x14ac:dyDescent="0.25">
      <c r="B35" s="10">
        <v>93141506</v>
      </c>
      <c r="C35" s="39" t="s">
        <v>26</v>
      </c>
      <c r="D35" s="41">
        <v>46023</v>
      </c>
      <c r="E35" s="42" t="s">
        <v>3</v>
      </c>
      <c r="F35" s="43" t="s">
        <v>2</v>
      </c>
      <c r="G35" s="42" t="s">
        <v>1</v>
      </c>
      <c r="H35" s="46">
        <v>57500000</v>
      </c>
      <c r="I35" s="8">
        <f t="shared" si="0"/>
        <v>57500000</v>
      </c>
      <c r="J35" s="7" t="s">
        <v>85</v>
      </c>
      <c r="K35" s="7" t="s">
        <v>84</v>
      </c>
      <c r="L35" s="6" t="s">
        <v>0</v>
      </c>
    </row>
    <row r="36" spans="1:12" x14ac:dyDescent="0.25">
      <c r="A36" s="32"/>
      <c r="B36" s="10">
        <v>92121504</v>
      </c>
      <c r="C36" s="39" t="s">
        <v>25</v>
      </c>
      <c r="D36" s="41">
        <v>46023</v>
      </c>
      <c r="E36" s="42" t="s">
        <v>3</v>
      </c>
      <c r="F36" s="43" t="s">
        <v>2</v>
      </c>
      <c r="G36" s="42" t="s">
        <v>1</v>
      </c>
      <c r="H36" s="46">
        <v>1100000000</v>
      </c>
      <c r="I36" s="8">
        <f t="shared" si="0"/>
        <v>1100000000</v>
      </c>
      <c r="J36" s="7" t="s">
        <v>85</v>
      </c>
      <c r="K36" s="7" t="s">
        <v>84</v>
      </c>
      <c r="L36" s="6" t="s">
        <v>0</v>
      </c>
    </row>
    <row r="37" spans="1:12" ht="25.5" x14ac:dyDescent="0.25">
      <c r="B37" s="10" t="s">
        <v>89</v>
      </c>
      <c r="C37" s="39" t="s">
        <v>24</v>
      </c>
      <c r="D37" s="41">
        <v>46023</v>
      </c>
      <c r="E37" s="42" t="s">
        <v>3</v>
      </c>
      <c r="F37" s="43" t="s">
        <v>2</v>
      </c>
      <c r="G37" s="42" t="s">
        <v>1</v>
      </c>
      <c r="H37" s="46">
        <v>280000000</v>
      </c>
      <c r="I37" s="8">
        <f t="shared" si="0"/>
        <v>280000000</v>
      </c>
      <c r="J37" s="7" t="s">
        <v>85</v>
      </c>
      <c r="K37" s="7" t="s">
        <v>84</v>
      </c>
      <c r="L37" s="6" t="s">
        <v>0</v>
      </c>
    </row>
    <row r="38" spans="1:12" x14ac:dyDescent="0.25">
      <c r="A38" s="32"/>
      <c r="B38" s="10">
        <v>40141700</v>
      </c>
      <c r="C38" s="39" t="s">
        <v>23</v>
      </c>
      <c r="D38" s="41">
        <v>46023</v>
      </c>
      <c r="E38" s="42" t="s">
        <v>3</v>
      </c>
      <c r="F38" s="43" t="s">
        <v>2</v>
      </c>
      <c r="G38" s="42" t="s">
        <v>1</v>
      </c>
      <c r="H38" s="46">
        <v>87000000</v>
      </c>
      <c r="I38" s="8">
        <f t="shared" si="0"/>
        <v>87000000</v>
      </c>
      <c r="J38" s="7" t="s">
        <v>85</v>
      </c>
      <c r="K38" s="7" t="s">
        <v>84</v>
      </c>
      <c r="L38" s="6" t="s">
        <v>0</v>
      </c>
    </row>
    <row r="39" spans="1:12" x14ac:dyDescent="0.25">
      <c r="B39" s="10" t="s">
        <v>22</v>
      </c>
      <c r="C39" s="39" t="s">
        <v>21</v>
      </c>
      <c r="D39" s="41">
        <v>46023</v>
      </c>
      <c r="E39" s="42" t="s">
        <v>3</v>
      </c>
      <c r="F39" s="43" t="s">
        <v>2</v>
      </c>
      <c r="G39" s="42" t="s">
        <v>20</v>
      </c>
      <c r="H39" s="46">
        <v>6000000</v>
      </c>
      <c r="I39" s="8">
        <f t="shared" si="0"/>
        <v>6000000</v>
      </c>
      <c r="J39" s="7" t="s">
        <v>85</v>
      </c>
      <c r="K39" s="7" t="s">
        <v>84</v>
      </c>
      <c r="L39" s="6" t="s">
        <v>0</v>
      </c>
    </row>
    <row r="40" spans="1:12" s="32" customFormat="1" x14ac:dyDescent="0.25">
      <c r="B40" s="10">
        <v>80111620</v>
      </c>
      <c r="C40" s="39" t="s">
        <v>19</v>
      </c>
      <c r="D40" s="41">
        <v>46023</v>
      </c>
      <c r="E40" s="42" t="s">
        <v>3</v>
      </c>
      <c r="F40" s="43" t="s">
        <v>2</v>
      </c>
      <c r="G40" s="42" t="s">
        <v>1</v>
      </c>
      <c r="H40" s="49">
        <v>6000000</v>
      </c>
      <c r="I40" s="8">
        <f t="shared" si="0"/>
        <v>6000000</v>
      </c>
      <c r="J40" s="7" t="s">
        <v>85</v>
      </c>
      <c r="K40" s="7" t="s">
        <v>84</v>
      </c>
      <c r="L40" s="6" t="s">
        <v>0</v>
      </c>
    </row>
    <row r="41" spans="1:12" s="32" customFormat="1" x14ac:dyDescent="0.25">
      <c r="A41" s="1"/>
      <c r="B41" s="35">
        <v>80111620</v>
      </c>
      <c r="C41" s="36" t="s">
        <v>18</v>
      </c>
      <c r="D41" s="41">
        <v>46023</v>
      </c>
      <c r="E41" s="42" t="s">
        <v>3</v>
      </c>
      <c r="F41" s="43" t="s">
        <v>2</v>
      </c>
      <c r="G41" s="42" t="s">
        <v>1</v>
      </c>
      <c r="H41" s="48">
        <v>434500000</v>
      </c>
      <c r="I41" s="8">
        <f t="shared" si="0"/>
        <v>434500000</v>
      </c>
      <c r="J41" s="7" t="s">
        <v>85</v>
      </c>
      <c r="K41" s="7" t="s">
        <v>84</v>
      </c>
      <c r="L41" s="6" t="s">
        <v>0</v>
      </c>
    </row>
    <row r="42" spans="1:12" s="32" customFormat="1" x14ac:dyDescent="0.25">
      <c r="B42" s="10" t="s">
        <v>17</v>
      </c>
      <c r="C42" s="39" t="s">
        <v>16</v>
      </c>
      <c r="D42" s="41">
        <v>46023</v>
      </c>
      <c r="E42" s="42" t="s">
        <v>3</v>
      </c>
      <c r="F42" s="43" t="s">
        <v>2</v>
      </c>
      <c r="G42" s="42" t="s">
        <v>1</v>
      </c>
      <c r="H42" s="48">
        <v>10000000</v>
      </c>
      <c r="I42" s="8">
        <f t="shared" si="0"/>
        <v>10000000</v>
      </c>
      <c r="J42" s="7" t="s">
        <v>85</v>
      </c>
      <c r="K42" s="7" t="s">
        <v>84</v>
      </c>
      <c r="L42" s="6" t="s">
        <v>0</v>
      </c>
    </row>
    <row r="43" spans="1:12" s="32" customFormat="1" x14ac:dyDescent="0.25">
      <c r="B43" s="10">
        <v>80111600</v>
      </c>
      <c r="C43" s="39" t="s">
        <v>83</v>
      </c>
      <c r="D43" s="41">
        <v>46023</v>
      </c>
      <c r="E43" s="42" t="s">
        <v>3</v>
      </c>
      <c r="F43" s="43" t="s">
        <v>2</v>
      </c>
      <c r="G43" s="42" t="s">
        <v>1</v>
      </c>
      <c r="H43" s="50">
        <v>0</v>
      </c>
      <c r="I43" s="8">
        <f t="shared" si="0"/>
        <v>0</v>
      </c>
      <c r="J43" s="7" t="s">
        <v>85</v>
      </c>
      <c r="K43" s="7" t="s">
        <v>84</v>
      </c>
      <c r="L43" s="6" t="s">
        <v>0</v>
      </c>
    </row>
    <row r="44" spans="1:12" x14ac:dyDescent="0.25">
      <c r="B44" s="10">
        <v>39121321</v>
      </c>
      <c r="C44" s="39" t="s">
        <v>15</v>
      </c>
      <c r="D44" s="41">
        <v>46023</v>
      </c>
      <c r="E44" s="42" t="s">
        <v>3</v>
      </c>
      <c r="F44" s="43" t="s">
        <v>2</v>
      </c>
      <c r="G44" s="42" t="s">
        <v>1</v>
      </c>
      <c r="H44" s="50">
        <v>0</v>
      </c>
      <c r="I44" s="8">
        <f t="shared" si="0"/>
        <v>0</v>
      </c>
      <c r="J44" s="7" t="s">
        <v>85</v>
      </c>
      <c r="K44" s="7" t="s">
        <v>84</v>
      </c>
      <c r="L44" s="6" t="s">
        <v>0</v>
      </c>
    </row>
    <row r="45" spans="1:12" x14ac:dyDescent="0.25">
      <c r="A45" s="32"/>
      <c r="B45" s="10" t="s">
        <v>14</v>
      </c>
      <c r="C45" s="39" t="s">
        <v>13</v>
      </c>
      <c r="D45" s="41">
        <v>46023</v>
      </c>
      <c r="E45" s="42" t="s">
        <v>3</v>
      </c>
      <c r="F45" s="43" t="s">
        <v>2</v>
      </c>
      <c r="G45" s="42" t="s">
        <v>1</v>
      </c>
      <c r="H45" s="50">
        <v>7500000000</v>
      </c>
      <c r="I45" s="8">
        <f t="shared" si="0"/>
        <v>7500000000</v>
      </c>
      <c r="J45" s="7" t="s">
        <v>85</v>
      </c>
      <c r="K45" s="7" t="s">
        <v>84</v>
      </c>
      <c r="L45" s="6" t="s">
        <v>0</v>
      </c>
    </row>
    <row r="46" spans="1:12" x14ac:dyDescent="0.25">
      <c r="B46" s="10" t="s">
        <v>87</v>
      </c>
      <c r="C46" s="39" t="s">
        <v>12</v>
      </c>
      <c r="D46" s="41">
        <v>46023</v>
      </c>
      <c r="E46" s="42" t="s">
        <v>3</v>
      </c>
      <c r="F46" s="43" t="s">
        <v>2</v>
      </c>
      <c r="G46" s="42" t="s">
        <v>1</v>
      </c>
      <c r="H46" s="51">
        <v>250000000</v>
      </c>
      <c r="I46" s="8">
        <f t="shared" si="0"/>
        <v>250000000</v>
      </c>
      <c r="J46" s="7" t="s">
        <v>85</v>
      </c>
      <c r="K46" s="7" t="s">
        <v>84</v>
      </c>
      <c r="L46" s="6" t="s">
        <v>0</v>
      </c>
    </row>
    <row r="47" spans="1:12" ht="25.5" x14ac:dyDescent="0.25">
      <c r="A47" s="32"/>
      <c r="B47" s="10" t="s">
        <v>11</v>
      </c>
      <c r="C47" s="39" t="s">
        <v>10</v>
      </c>
      <c r="D47" s="41">
        <v>46023</v>
      </c>
      <c r="E47" s="42" t="s">
        <v>3</v>
      </c>
      <c r="F47" s="43" t="s">
        <v>2</v>
      </c>
      <c r="G47" s="42" t="s">
        <v>1</v>
      </c>
      <c r="H47" s="51">
        <v>124000000</v>
      </c>
      <c r="I47" s="8">
        <f t="shared" si="0"/>
        <v>124000000</v>
      </c>
      <c r="J47" s="7" t="s">
        <v>85</v>
      </c>
      <c r="K47" s="7" t="s">
        <v>84</v>
      </c>
      <c r="L47" s="6" t="s">
        <v>0</v>
      </c>
    </row>
    <row r="48" spans="1:12" x14ac:dyDescent="0.25">
      <c r="B48" s="10">
        <v>25101916</v>
      </c>
      <c r="C48" s="39" t="s">
        <v>9</v>
      </c>
      <c r="D48" s="41">
        <v>46023</v>
      </c>
      <c r="E48" s="42" t="s">
        <v>3</v>
      </c>
      <c r="F48" s="43" t="s">
        <v>2</v>
      </c>
      <c r="G48" s="42" t="s">
        <v>1</v>
      </c>
      <c r="H48" s="37">
        <v>0</v>
      </c>
      <c r="I48" s="8">
        <f t="shared" si="0"/>
        <v>0</v>
      </c>
      <c r="J48" s="7" t="s">
        <v>85</v>
      </c>
      <c r="K48" s="7" t="s">
        <v>84</v>
      </c>
      <c r="L48" s="6" t="s">
        <v>0</v>
      </c>
    </row>
    <row r="49" spans="1:12" x14ac:dyDescent="0.25">
      <c r="A49" s="32"/>
      <c r="B49" s="10" t="s">
        <v>8</v>
      </c>
      <c r="C49" s="39" t="s">
        <v>7</v>
      </c>
      <c r="D49" s="41">
        <v>46023</v>
      </c>
      <c r="E49" s="42" t="s">
        <v>3</v>
      </c>
      <c r="F49" s="43" t="s">
        <v>2</v>
      </c>
      <c r="G49" s="42" t="s">
        <v>1</v>
      </c>
      <c r="H49" s="37">
        <v>0</v>
      </c>
      <c r="I49" s="8">
        <f t="shared" si="0"/>
        <v>0</v>
      </c>
      <c r="J49" s="7" t="s">
        <v>85</v>
      </c>
      <c r="K49" s="7" t="s">
        <v>84</v>
      </c>
      <c r="L49" s="6" t="s">
        <v>0</v>
      </c>
    </row>
    <row r="50" spans="1:12" ht="38.25" x14ac:dyDescent="0.25">
      <c r="B50" s="9" t="s">
        <v>6</v>
      </c>
      <c r="C50" s="39" t="s">
        <v>5</v>
      </c>
      <c r="D50" s="41">
        <v>46023</v>
      </c>
      <c r="E50" s="42" t="s">
        <v>3</v>
      </c>
      <c r="F50" s="43" t="s">
        <v>2</v>
      </c>
      <c r="G50" s="42" t="s">
        <v>1</v>
      </c>
      <c r="H50" s="52">
        <v>362543135</v>
      </c>
      <c r="I50" s="8">
        <f t="shared" si="0"/>
        <v>362543135</v>
      </c>
      <c r="J50" s="7" t="s">
        <v>85</v>
      </c>
      <c r="K50" s="7" t="s">
        <v>84</v>
      </c>
      <c r="L50" s="6" t="s">
        <v>0</v>
      </c>
    </row>
    <row r="51" spans="1:12" x14ac:dyDescent="0.25">
      <c r="A51" s="32"/>
      <c r="B51" s="40">
        <v>84131600</v>
      </c>
      <c r="C51" s="39" t="s">
        <v>4</v>
      </c>
      <c r="D51" s="41">
        <v>46023</v>
      </c>
      <c r="E51" s="42" t="s">
        <v>3</v>
      </c>
      <c r="F51" s="43" t="s">
        <v>2</v>
      </c>
      <c r="G51" s="42" t="s">
        <v>1</v>
      </c>
      <c r="H51" s="48">
        <v>550000000</v>
      </c>
      <c r="I51" s="8">
        <f t="shared" si="0"/>
        <v>550000000</v>
      </c>
      <c r="J51" s="7" t="s">
        <v>85</v>
      </c>
      <c r="K51" s="7" t="s">
        <v>84</v>
      </c>
      <c r="L51" s="6" t="s">
        <v>0</v>
      </c>
    </row>
    <row r="52" spans="1:12" ht="12.75" customHeight="1" x14ac:dyDescent="0.25">
      <c r="B52" s="40">
        <v>82101504</v>
      </c>
      <c r="C52" s="39" t="s">
        <v>92</v>
      </c>
      <c r="D52" s="41">
        <v>46023</v>
      </c>
      <c r="E52" s="42" t="s">
        <v>3</v>
      </c>
      <c r="F52" s="43" t="s">
        <v>2</v>
      </c>
      <c r="G52" s="42" t="s">
        <v>1</v>
      </c>
      <c r="H52" s="44">
        <v>5000000</v>
      </c>
      <c r="I52" s="8">
        <f t="shared" si="0"/>
        <v>5000000</v>
      </c>
      <c r="J52" s="7" t="s">
        <v>85</v>
      </c>
      <c r="K52" s="7" t="s">
        <v>84</v>
      </c>
      <c r="L52" s="6" t="s">
        <v>0</v>
      </c>
    </row>
    <row r="53" spans="1:12" ht="46.5" customHeight="1" x14ac:dyDescent="0.25">
      <c r="B53" s="9" t="s">
        <v>96</v>
      </c>
      <c r="C53" s="39" t="s">
        <v>93</v>
      </c>
      <c r="D53" s="41">
        <v>46023</v>
      </c>
      <c r="E53" s="42" t="s">
        <v>3</v>
      </c>
      <c r="F53" s="43" t="s">
        <v>2</v>
      </c>
      <c r="G53" s="42" t="s">
        <v>1</v>
      </c>
      <c r="H53" s="48">
        <v>848141985</v>
      </c>
      <c r="I53" s="8">
        <f t="shared" si="0"/>
        <v>848141985</v>
      </c>
      <c r="J53" s="7" t="s">
        <v>85</v>
      </c>
      <c r="K53" s="7" t="s">
        <v>84</v>
      </c>
      <c r="L53" s="6" t="s">
        <v>0</v>
      </c>
    </row>
    <row r="54" spans="1:12" ht="12.75" customHeight="1" thickBot="1" x14ac:dyDescent="0.3">
      <c r="B54" s="5">
        <v>80111600</v>
      </c>
      <c r="C54" s="53" t="s">
        <v>94</v>
      </c>
      <c r="D54" s="54">
        <v>46023</v>
      </c>
      <c r="E54" s="55" t="s">
        <v>3</v>
      </c>
      <c r="F54" s="56" t="s">
        <v>2</v>
      </c>
      <c r="G54" s="55" t="s">
        <v>1</v>
      </c>
      <c r="H54" s="57">
        <v>0</v>
      </c>
      <c r="I54" s="4">
        <f t="shared" si="0"/>
        <v>0</v>
      </c>
      <c r="J54" s="3" t="s">
        <v>85</v>
      </c>
      <c r="K54" s="3" t="s">
        <v>84</v>
      </c>
      <c r="L54" s="2" t="s">
        <v>0</v>
      </c>
    </row>
  </sheetData>
  <phoneticPr fontId="9" type="noConversion"/>
  <hyperlinks>
    <hyperlink ref="C7" r:id="rId1" xr:uid="{00000000-0004-0000-0000-000000000000}"/>
  </hyperlinks>
  <pageMargins left="0" right="0" top="0" bottom="0" header="0" footer="0"/>
  <pageSetup paperSize="5" scale="65" fitToHeight="0" orientation="landscape" r:id="rId2"/>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2026</vt:lpstr>
      <vt:lpstr>'PAA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SECRETARIA-GENERAL1</dc:creator>
  <cp:lastModifiedBy>JURIDICA 8</cp:lastModifiedBy>
  <cp:lastPrinted>2026-01-20T16:47:55Z</cp:lastPrinted>
  <dcterms:created xsi:type="dcterms:W3CDTF">2024-01-12T16:59:13Z</dcterms:created>
  <dcterms:modified xsi:type="dcterms:W3CDTF">2026-01-20T16:48:12Z</dcterms:modified>
</cp:coreProperties>
</file>